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ckardtelectric.sharepoint.com/sites/VerizonRoswell1TeamApproachRFP/Shared Documents/General/Verizon Alpharetta/Team Approach RFP/"/>
    </mc:Choice>
  </mc:AlternateContent>
  <xr:revisionPtr revIDLastSave="137" documentId="8_{D9385895-5B13-42CD-991A-26A013246464}" xr6:coauthVersionLast="47" xr6:coauthVersionMax="47" xr10:uidLastSave="{0A8E7F44-24DA-4DD8-A63B-8FA6C3E0766E}"/>
  <bookViews>
    <workbookView xWindow="28680" yWindow="-120" windowWidth="29040" windowHeight="15840" activeTab="1" xr2:uid="{B92834B2-3A9F-4A76-9110-A6393AE5402E}"/>
  </bookViews>
  <sheets>
    <sheet name="Project Info" sheetId="1" r:id="rId1"/>
    <sheet name="SCL - Bid Eval" sheetId="2" r:id="rId2"/>
    <sheet name="Exhibit M" sheetId="3" r:id="rId3"/>
  </sheets>
  <externalReferences>
    <externalReference r:id="rId4"/>
  </externalReferences>
  <definedNames>
    <definedName name="ExhibitM">[1]REDPEN!#REF!</definedName>
    <definedName name="_xlnm.Print_Area" localSheetId="2">'Exhibit M'!$A$1:$E$49</definedName>
    <definedName name="_xlnm.Print_Area" localSheetId="0">'Project Info'!$A$1:$E$32</definedName>
    <definedName name="_xlnm.Print_Area" localSheetId="1">'SCL - Bid Eval'!$A$1:$C$154</definedName>
    <definedName name="_xlnm.Print_Titles" localSheetId="2">'Exhibit M'!$2:$5</definedName>
    <definedName name="_xlnm.Print_Titles" localSheetId="1">'SCL - Bid Eval'!$1:$5</definedName>
    <definedName name="SUBS">'[1]Do Not Touch'!$CM$1:$CU$1</definedName>
    <definedName name="USERNAME">[1]REDPEN!#REF!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2" i="2" l="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11" i="3"/>
  <c r="E4" i="3"/>
  <c r="A4" i="3"/>
  <c r="A3" i="3"/>
  <c r="A2" i="3"/>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C117" i="2"/>
  <c r="A117" i="2"/>
  <c r="A116" i="2"/>
  <c r="A115" i="2"/>
  <c r="A114" i="2"/>
  <c r="A113" i="2"/>
  <c r="A112" i="2"/>
  <c r="C111"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B15" i="2"/>
  <c r="A15" i="2"/>
  <c r="B14" i="2"/>
  <c r="A14" i="2"/>
  <c r="B13" i="2"/>
  <c r="A13" i="2"/>
  <c r="B12" i="2"/>
  <c r="A12" i="2"/>
  <c r="A9" i="2"/>
  <c r="A10" i="2" s="1"/>
  <c r="B8" i="2"/>
  <c r="A8" i="2"/>
  <c r="A7" i="2"/>
  <c r="A6" i="2"/>
  <c r="C4" i="2"/>
  <c r="C3" i="2"/>
  <c r="A3" i="2"/>
  <c r="C2" i="2"/>
  <c r="A2" i="2"/>
  <c r="D28" i="1"/>
  <c r="D27" i="1"/>
  <c r="D26" i="1"/>
  <c r="B25" i="1"/>
  <c r="B1" i="1"/>
  <c r="C113" i="2" l="1"/>
  <c r="B29" i="1" l="1"/>
</calcChain>
</file>

<file path=xl/sharedStrings.xml><?xml version="1.0" encoding="utf-8"?>
<sst xmlns="http://schemas.openxmlformats.org/spreadsheetml/2006/main" count="346" uniqueCount="251">
  <si>
    <t>Required Project Information</t>
  </si>
  <si>
    <t>Instructions to Bidders:</t>
  </si>
  <si>
    <t>Project Information (filled out by Holder Construction)</t>
  </si>
  <si>
    <t>Fill out the sections below. Move to the 'SCL - Bid Eval' tab and fill out the scope checklist in its entirety. Send a copy of this file, your proposal, and all required documentation by the specified due date.</t>
  </si>
  <si>
    <t>Project Name:</t>
  </si>
  <si>
    <t>Verizon Roswell 1</t>
  </si>
  <si>
    <t>Scope of Work:</t>
  </si>
  <si>
    <t xml:space="preserve">Team Approach Electrical </t>
  </si>
  <si>
    <t>RFP Date:</t>
  </si>
  <si>
    <t>04/25/2022</t>
  </si>
  <si>
    <t>Subcontractor Information (Please Fill Out)</t>
  </si>
  <si>
    <t>Exhibit 1.1 Date:</t>
  </si>
  <si>
    <t>04/19/2022</t>
  </si>
  <si>
    <t>Subcontractor Name:</t>
  </si>
  <si>
    <t>LEGAL COMPANY NAME</t>
  </si>
  <si>
    <t>Exhibit G Date:</t>
  </si>
  <si>
    <t>Main Contact:</t>
  </si>
  <si>
    <t>Exhibit S Date:</t>
  </si>
  <si>
    <t>Contact Phone Number:</t>
  </si>
  <si>
    <t>Exhibit X Date:</t>
  </si>
  <si>
    <t>04/15/2022</t>
  </si>
  <si>
    <t>Company Bond Rate (%):</t>
  </si>
  <si>
    <t>Drawing Set:</t>
  </si>
  <si>
    <t>Reissued for 100% EOS Review</t>
  </si>
  <si>
    <t>Current EMR:</t>
  </si>
  <si>
    <t>Drawing Set Date:</t>
  </si>
  <si>
    <t>04/05/2022</t>
  </si>
  <si>
    <t>Contract Signer Name:</t>
  </si>
  <si>
    <t>Architect:</t>
  </si>
  <si>
    <t>Carlson Design Group</t>
  </si>
  <si>
    <t>Contract Signer Email:</t>
  </si>
  <si>
    <t>Scope Meeting Information (filled out by Holder Construction)</t>
  </si>
  <si>
    <t>Contract Attestor Name:</t>
  </si>
  <si>
    <t>Project Location:</t>
  </si>
  <si>
    <t>Anywhere, GA</t>
  </si>
  <si>
    <t>Contract Attestor Email:</t>
  </si>
  <si>
    <t>Company Name:</t>
  </si>
  <si>
    <t>TBD</t>
  </si>
  <si>
    <t>Documentation Required by Subcontractor</t>
  </si>
  <si>
    <t>Y/N</t>
  </si>
  <si>
    <t>Meeting Date:</t>
  </si>
  <si>
    <t>Holder Prequalification Form (updated in last 6 months)</t>
  </si>
  <si>
    <t>Meeting Time (AM/PM):</t>
  </si>
  <si>
    <t>Fully Completed Scope Checklist (this document)</t>
  </si>
  <si>
    <t>Time Zone:</t>
  </si>
  <si>
    <t>EST</t>
  </si>
  <si>
    <t>Bond Commitment Letter
 - on surety letterhead (bonding agency is ok if power of attorney is included)
 - list project name
 - list estimated contract amount
 - list single &amp; aggregate bond limits</t>
  </si>
  <si>
    <t>Meeting Address:</t>
  </si>
  <si>
    <t>Microsoft Teams Meeting</t>
  </si>
  <si>
    <t>City, State, ZIP:</t>
  </si>
  <si>
    <t>Conference Number:</t>
  </si>
  <si>
    <t>Sample Conference Number</t>
  </si>
  <si>
    <t>Conference ID:</t>
  </si>
  <si>
    <t>Sample ID</t>
  </si>
  <si>
    <t>Comebacks Due Date:</t>
  </si>
  <si>
    <t>XX/XX/XXXX</t>
  </si>
  <si>
    <t>Past 3 years of OSHA 300 Logs</t>
  </si>
  <si>
    <t>TRE:</t>
  </si>
  <si>
    <t>XXXXXXXXX</t>
  </si>
  <si>
    <t>Safety Director Resume</t>
  </si>
  <si>
    <t>TRE Email:</t>
  </si>
  <si>
    <t>Full Company Safety Manual</t>
  </si>
  <si>
    <t>Current Year Interim (or Audited) Financials</t>
  </si>
  <si>
    <t>Previous Year Audited Financials</t>
  </si>
  <si>
    <r>
      <t xml:space="preserve">Instructions to Bidders: </t>
    </r>
    <r>
      <rPr>
        <sz val="10"/>
        <rFont val="Arial"/>
        <family val="2"/>
      </rPr>
      <t>In column C, type "Included" or "Not Included"</t>
    </r>
  </si>
  <si>
    <t>General Items</t>
  </si>
  <si>
    <t xml:space="preserve"> </t>
  </si>
  <si>
    <t>Base Bid:</t>
  </si>
  <si>
    <t>https://project.helixteam.com/FileDownload?collection=HelixProjectFiles&amp;_id=62685494231b0700177533f4&amp;propName=attachment&amp;fileName=Verizon%20Roswell%201%20-%20MEP%20Team%20Approach%20Request%20for%20Proposal%20-%204.25.22.pdf&amp;preferViewer=true&amp;projectID=60d24fbb30944d00139c9b8c</t>
  </si>
  <si>
    <t>I acknowledge the above referenced documents in their entirety and agree that, if awarded a subcontract, these documents will be signed and executed as-is with no modifications. I acknowledge that I have the authority to accept, on behalf of (company name), the terms and conditions of this subcontract.</t>
  </si>
  <si>
    <t>Name:</t>
  </si>
  <si>
    <t>Title:</t>
  </si>
  <si>
    <r>
      <t xml:space="preserve">Please acknowledge pricing is based on the Verizon Wireless Standards found in </t>
    </r>
    <r>
      <rPr>
        <u/>
        <sz val="10"/>
        <rFont val="Arial"/>
        <family val="2"/>
      </rPr>
      <t>External Files</t>
    </r>
    <r>
      <rPr>
        <sz val="10"/>
        <rFont val="Arial"/>
        <family val="2"/>
      </rPr>
      <t xml:space="preserve"> of HELIXproject located in </t>
    </r>
    <r>
      <rPr>
        <u/>
        <sz val="10"/>
        <rFont val="Arial"/>
        <family val="2"/>
      </rPr>
      <t>Folder '01 - Contract Documents &gt; Verizon Wireless Standards</t>
    </r>
    <r>
      <rPr>
        <sz val="10"/>
        <rFont val="Arial"/>
        <family val="2"/>
      </rPr>
      <t>'.</t>
    </r>
  </si>
  <si>
    <t>All clarifications and exceptions in Subcontractor's quotes that contradict or modify Holder Construction's RFP or the Exhibit 1 Scope of the Work are considered null and void.</t>
  </si>
  <si>
    <t>Trade Specific Scope</t>
  </si>
  <si>
    <t>General</t>
  </si>
  <si>
    <r>
      <rPr>
        <b/>
        <sz val="10"/>
        <rFont val="Arial"/>
        <family val="2"/>
      </rPr>
      <t>Payment and Performance Bond</t>
    </r>
    <r>
      <rPr>
        <sz val="10"/>
        <color theme="1"/>
        <rFont val="Arial"/>
        <family val="2"/>
      </rPr>
      <t xml:space="preserve"> - The cost of a payment and performance bond in the amount of 100% of the contract amount shall be required and shall be included as part of the Cost of Work. </t>
    </r>
    <r>
      <rPr>
        <b/>
        <i/>
        <sz val="10"/>
        <rFont val="Arial"/>
        <family val="2"/>
      </rPr>
      <t>See Attachment 1.1: Proposal Summary Form.</t>
    </r>
  </si>
  <si>
    <r>
      <rPr>
        <b/>
        <sz val="10"/>
        <rFont val="Arial"/>
        <family val="2"/>
      </rPr>
      <t>Subcontractor Deferred Insurance Program</t>
    </r>
    <r>
      <rPr>
        <sz val="10"/>
        <color theme="1"/>
        <rFont val="Arial"/>
        <family val="2"/>
      </rPr>
      <t xml:space="preserve"> – Subcontractor’s financials and other required information shall be submitted to be evaluated by Contract for enrollment into the Subcontractor Deferred Insurance Program.</t>
    </r>
  </si>
  <si>
    <r>
      <rPr>
        <b/>
        <sz val="10"/>
        <rFont val="Arial"/>
        <family val="2"/>
      </rPr>
      <t>Pricing Changes to Scope of Work</t>
    </r>
    <r>
      <rPr>
        <sz val="10"/>
        <color theme="1"/>
        <rFont val="Arial"/>
        <family val="2"/>
      </rPr>
      <t xml:space="preserve"> - Electrical Trade Contractor shall price all changes to this scope of work using the current NECA manual with the most aggressive column (with NECA 1 being the basis of this agreement) or Trade Contractor’s historical data whichever is less. It is agreed and understood that NECA column (if any) the Trade Contractor has selected will be one component of the evaluation to award this scope of work. Notwithstanding any other Contract article, Contractor retains the right to analyze, challenge, and request revision to any change proposal presented under this pricing plan.</t>
    </r>
  </si>
  <si>
    <t>Electrical</t>
  </si>
  <si>
    <r>
      <rPr>
        <b/>
        <sz val="10"/>
        <rFont val="Arial"/>
        <family val="2"/>
      </rPr>
      <t>Electrical System</t>
    </r>
    <r>
      <rPr>
        <sz val="10"/>
        <color theme="1"/>
        <rFont val="Arial"/>
        <family val="2"/>
      </rPr>
      <t xml:space="preserve"> – Subcontractor shall provide a complete and fully functional electrical system as required per Contract Documents. </t>
    </r>
  </si>
  <si>
    <r>
      <rPr>
        <b/>
        <sz val="10"/>
        <rFont val="Arial"/>
        <family val="2"/>
      </rPr>
      <t>Incomplete Documents</t>
    </r>
    <r>
      <rPr>
        <sz val="10"/>
        <color theme="1"/>
        <rFont val="Arial"/>
        <family val="2"/>
      </rPr>
      <t xml:space="preserve"> – Subcontractor acknowledges that this Subcontract is based on incomplete Contract Documents. Subcontractor agrees that it has diligently reviewed all of the Contract Documents (i.e. not just those directly related to this scope of work) and is required to use their experience and expertise to include a complete scope and cost for reasonable assumptions in areas where the Contract Documents may be incomplete in order to provide fully functional and operational systems per the comprehensive set of Contract Documents. It is acknowledged that it is Subcontractor's responsibility to fill in the gaps of its own system(s) so it is coordinated with a complete set of Contract Documents. Subcontractor acknowledges that, for all future bulletins (including, but not limited to, the 100% IFC Documents), the only basis of change to the Contract Sum shall be revisions to the scope of work related to changes in overall quantities or the Quality of the scope. If there is a change to the scope, quantity or quality, the reconciliation mechanism must include the detailed description of what was originally assumed and included as part of the base bid.</t>
    </r>
  </si>
  <si>
    <r>
      <rPr>
        <b/>
        <sz val="10"/>
        <rFont val="Arial"/>
        <family val="2"/>
      </rPr>
      <t xml:space="preserve">Compliance </t>
    </r>
    <r>
      <rPr>
        <sz val="10"/>
        <color theme="1"/>
        <rFont val="Arial"/>
        <family val="2"/>
      </rPr>
      <t>– Trade Contractor shall furnish and install all work to meet all codes and regulations, City and County requirements and ADA and any other requirements not specifically listed.  This requirement is for the construction of the work in accordance with code and does not make Trade Contractor responsible for the design or designing the work to meet code.  However, this does not relieve Trade Contractor of responsibility for identifying areas not in compliance with code.</t>
    </r>
  </si>
  <si>
    <r>
      <rPr>
        <b/>
        <sz val="10"/>
        <rFont val="Arial"/>
        <family val="2"/>
      </rPr>
      <t xml:space="preserve">Travel </t>
    </r>
    <r>
      <rPr>
        <sz val="10"/>
        <color theme="1"/>
        <rFont val="Arial"/>
        <family val="2"/>
      </rPr>
      <t>- Normal and customary travel expenses for direct Project related, out-of-town activities that are requested by the Contractor or Owner shall be reimbursed for those associates charged to the Project according to the terms of this agreement, i.e., factory visits, testing, and other directly related meetings.</t>
    </r>
  </si>
  <si>
    <r>
      <rPr>
        <b/>
        <sz val="10"/>
        <rFont val="Arial"/>
        <family val="2"/>
      </rPr>
      <t xml:space="preserve">Heat and Maximum Ampacity Calculations </t>
    </r>
    <r>
      <rPr>
        <sz val="10"/>
        <color theme="1"/>
        <rFont val="Arial"/>
        <family val="2"/>
      </rPr>
      <t>- The Trade Contractor shall be responsible for all Neher-McGrath calculations as required by the project for underground cable temperatures and ampacity ratings. Calculations shall be based on design ampacities for all feeders with actual thermal resistivity values provided in the project Geotechnical Report. This service must be self performed or subcontracted through a registered Professional Engineer (PE) – PE must be registered in the same state as the project location. These calculations shall be submitted for approval by the project electrical design engineer. All costs associated with resizing and relocating feeders, excavation of existing fill material, replacement of appropriate fill material shall be included in the Cost of Work.</t>
    </r>
  </si>
  <si>
    <r>
      <rPr>
        <b/>
        <sz val="10"/>
        <rFont val="Arial"/>
        <family val="2"/>
      </rPr>
      <t>Engineering, Drafting and Submittals -</t>
    </r>
    <r>
      <rPr>
        <sz val="10"/>
        <color theme="1"/>
        <rFont val="Arial"/>
        <family val="2"/>
      </rPr>
      <t xml:space="preserve"> Trade Contractor shall be responsible for all submittals as required by the plans and specifications. Include all engineering and drafting necessary for coordination drawings, shop drawings and as-built drawings. Include all associated CAD, plotter and copier costs associated with the production of the above submittals. Include all necessary drawings, sketches and submittals required for coordination with fire protection, electrical, mechanical, plumbing, other trades, contractor, owner and engineer.
Provide, as part of the submittal process, an Exhibit M and CDE specific document for all scopes associated with this trade. This must be attached to all the individual submittal registers in addition to one complete submittal.</t>
    </r>
  </si>
  <si>
    <r>
      <rPr>
        <b/>
        <sz val="10"/>
        <rFont val="Arial"/>
        <family val="2"/>
      </rPr>
      <t>Coordination –</t>
    </r>
    <r>
      <rPr>
        <sz val="10"/>
        <color theme="1"/>
        <rFont val="Arial"/>
        <family val="2"/>
      </rPr>
      <t xml:space="preserve"> Trade Contractor shall be responsible for coordination with all Trade Contractors, specifically including, but not limited to the electrical, fire protection, mechanical, plumbing, access control, controls and elevator subcontractors.  Trade Contractor shall ensure that between the related Trade Contractors, all items will be coordinated and completed without any additional expense or delay to the Owner or Contractor.  The Trade Contractor shall attend all coordination meetings necessary for complete installation of their work.  Trade Contractor shall also coordinate and resolve any and all conflicts with piping, lighting, etc. within the established space.  Trade Contractor shall relocate or reroute all work required at no additional cost to the Owner or Contractor.  </t>
    </r>
  </si>
  <si>
    <r>
      <rPr>
        <b/>
        <sz val="10"/>
        <rFont val="Arial"/>
        <family val="2"/>
      </rPr>
      <t>Layout/Engineering –</t>
    </r>
    <r>
      <rPr>
        <sz val="10"/>
        <color theme="1"/>
        <rFont val="Arial"/>
        <family val="2"/>
      </rPr>
      <t xml:space="preserve"> Trade Contractor shall be responsible for all layout and engineering required for the complete installation of this scope of work including, but not limited to conduit, duct banks, equipment devices, equipment pads, inserts, etc. from control lines provided by Contractor.  Trade Contractor shall also be responsible for layout of all equipment pads and all inserts required for installation of this scope of work. </t>
    </r>
  </si>
  <si>
    <r>
      <rPr>
        <b/>
        <sz val="10"/>
        <rFont val="Arial"/>
        <family val="2"/>
      </rPr>
      <t>Coordination with Utilities -</t>
    </r>
    <r>
      <rPr>
        <sz val="10"/>
        <color theme="1"/>
        <rFont val="Arial"/>
        <family val="2"/>
      </rPr>
      <t xml:space="preserve"> Trade Contractor shall be responsible for all coordination required with Electric Utility Company and all communications vendors to ensure a complete and timely installation of this scope of work.  This includes, but is not limited to, coordination drawings, meetings, etc. to ensure the permanent utilities support the overall Project Schedule. </t>
    </r>
  </si>
  <si>
    <r>
      <rPr>
        <b/>
        <sz val="10"/>
        <rFont val="Arial"/>
        <family val="2"/>
      </rPr>
      <t>Utility Rebate (As Required)</t>
    </r>
    <r>
      <rPr>
        <sz val="10"/>
        <color theme="1"/>
        <rFont val="Arial"/>
        <family val="2"/>
      </rPr>
      <t xml:space="preserve"> - Trade Contractor to participate in any local utility rebate program as required by Owner. Trade Contractor to complete required paperwork to submit as required.</t>
    </r>
  </si>
  <si>
    <r>
      <rPr>
        <b/>
        <sz val="10"/>
        <rFont val="Arial"/>
        <family val="2"/>
      </rPr>
      <t>Sub-tier Contracts -</t>
    </r>
    <r>
      <rPr>
        <sz val="10"/>
        <color theme="1"/>
        <rFont val="Arial"/>
        <family val="2"/>
      </rPr>
      <t xml:space="preserve"> The cost for work performed by Sub-tier Trade Contractors is subject to approval and the terms and conditions stated in this Subcontract Agreement. It is agreed and understood subtier billing cannot exceed the individual line item from the BSU unless design changes and/or pending change orders are due. This is to prevent overruns on subcontracted work costs. Accounting for subcontracted work is to be done separately for transparency.</t>
    </r>
  </si>
  <si>
    <r>
      <rPr>
        <b/>
        <sz val="10"/>
        <rFont val="Arial"/>
        <family val="2"/>
      </rPr>
      <t>Overtime</t>
    </r>
    <r>
      <rPr>
        <sz val="10"/>
        <color theme="1"/>
        <rFont val="Arial"/>
        <family val="2"/>
      </rPr>
      <t xml:space="preserve"> - Trade Contractor shall include all overtime and shift work required to complete project on the established schedule including weekend and after hours and or shift work. Make up days and overtime necessary due to foreseeable weather delays are also included.</t>
    </r>
  </si>
  <si>
    <r>
      <rPr>
        <b/>
        <sz val="10"/>
        <rFont val="Arial"/>
        <family val="2"/>
      </rPr>
      <t>Demolition</t>
    </r>
    <r>
      <rPr>
        <sz val="10"/>
        <color theme="1"/>
        <rFont val="Arial"/>
        <family val="2"/>
      </rPr>
      <t xml:space="preserve"> - The Trade Contractor shall be responsible for the demolition and retrofit of all existing systems and conditions as required for performance of its work and for the project as a whole.</t>
    </r>
  </si>
  <si>
    <r>
      <rPr>
        <b/>
        <sz val="10"/>
        <rFont val="Arial"/>
        <family val="2"/>
      </rPr>
      <t>Excavations -</t>
    </r>
    <r>
      <rPr>
        <sz val="10"/>
        <color theme="1"/>
        <rFont val="Arial"/>
        <family val="2"/>
      </rPr>
      <t xml:space="preserve"> The Trade Contractor shall be responsible for all excavation, backfill and compaction, dewatering, concrete duct banks, pumping and stone bedding as required for the work performed under this Agreement.  Trade Contractor shall be responsible for rock removal and backfill of excavations with stone as required</t>
    </r>
  </si>
  <si>
    <t>Including haul-off of all spoils; provide break-out alternate, below.</t>
  </si>
  <si>
    <r>
      <t xml:space="preserve">Pre-Installation Site Walk - </t>
    </r>
    <r>
      <rPr>
        <sz val="10"/>
        <color theme="1"/>
        <rFont val="Arial"/>
        <family val="2"/>
      </rPr>
      <t>Include a lighting control specific pre-installation site walk for the project team. The purpose of the pre-installation site walk is for instructional purposes to outline wiring, relaying and integration as required for a complete and fully functional system. This is to be coordinated 2 weeks in advance.</t>
    </r>
  </si>
  <si>
    <r>
      <rPr>
        <b/>
        <sz val="10"/>
        <rFont val="Arial"/>
        <family val="2"/>
      </rPr>
      <t>Fall Protection</t>
    </r>
    <r>
      <rPr>
        <sz val="10"/>
        <color theme="1"/>
        <rFont val="Arial"/>
        <family val="2"/>
      </rPr>
      <t xml:space="preserve"> - The Trade Contractor shall be responsible for all fall protection at leading edges and openings.</t>
    </r>
  </si>
  <si>
    <r>
      <rPr>
        <b/>
        <sz val="10"/>
        <rFont val="Arial"/>
        <family val="2"/>
      </rPr>
      <t>Contractor/Trade Contractor and Owner/Engineer Office Connections</t>
    </r>
    <r>
      <rPr>
        <sz val="10"/>
        <color theme="1"/>
        <rFont val="Arial"/>
        <family val="2"/>
      </rPr>
      <t xml:space="preserve"> - Trade Contractor shall include temporary utilities to trailer area and connection to field offices as directed by Contractor.</t>
    </r>
  </si>
  <si>
    <r>
      <rPr>
        <b/>
        <sz val="10"/>
        <rFont val="Arial"/>
        <family val="2"/>
      </rPr>
      <t>Temporary Power and Lighting</t>
    </r>
    <r>
      <rPr>
        <sz val="10"/>
        <color theme="1"/>
        <rFont val="Arial"/>
        <family val="2"/>
      </rPr>
      <t xml:space="preserve"> - Trade Contractor shall be responsible for all temporary power and lighting requirements with ground fault protection including, but not limited to, the following:
-Temporary lighting of building above and below grade areas to a level as required by Contractor.  Lighting shall be   at least OSHA minimum standards.  Trade Contractor shall be responsible for lamping, re-lamping and maintaining services as required.
-Temporary lighting of building above and below grade areas to a level as required by Contractor.  Lighting shall be at least OSHA minimum standards.  Trade Contractor shall be responsible for lamping, re-lamping and maintaining services as required.
-Stand lights, task lights for use by Contractor and other Trade Contractors as required. These lights shall be provided by the Trade Contractor and relocated as required by the Contractor and sequencing.
-Temporary power and outlets as required throughout site, Contractor’s trailer and temporary power to building systems. </t>
    </r>
  </si>
  <si>
    <t>Include temporary power for worker check-in station at main entrance (30A-120 service).</t>
  </si>
  <si>
    <r>
      <rPr>
        <b/>
        <sz val="10"/>
        <rFont val="Arial"/>
        <family val="2"/>
      </rPr>
      <t>Temporary Services</t>
    </r>
    <r>
      <rPr>
        <sz val="10"/>
        <color theme="1"/>
        <rFont val="Arial"/>
        <family val="2"/>
      </rPr>
      <t xml:space="preserve"> - At the Contractor’s direction, Trade Contractor’s installed systems and equipment may be operated for the use of temporary services, including building power, lighting and operation of equipment provided by other trades.  Trade Contractor will maintain equipment as required for operation through completion of Owner move in.  Trade Contractor shall provide all labor and materials required for maintenance and extend guarantees and all warranties to the required duration by specifications from the projects substantial completion dates.  In addition, Trade Contractor shall be responsible for complete refurbishment of electrical systems as may be required.  Contractor will be responsible for power consumption related to the building service.  If specified systems are not available for temporary use, Trade Contractor shall be responsible for providing temporary equipment/systems as necessary for the operation of temporary services as specified. Trade Contractor shall be responsible for operation of systems until substantial completion.</t>
    </r>
  </si>
  <si>
    <r>
      <rPr>
        <b/>
        <sz val="10"/>
        <rFont val="Arial"/>
        <family val="2"/>
      </rPr>
      <t>Temporary Protection</t>
    </r>
    <r>
      <rPr>
        <sz val="10"/>
        <color theme="1"/>
        <rFont val="Arial"/>
        <family val="2"/>
      </rPr>
      <t xml:space="preserve"> - Trade Contractor shall be responsible for all temporary protection required for any materials provided under this scope of work as well as protection of in-place materials provided by others.</t>
    </r>
  </si>
  <si>
    <r>
      <rPr>
        <b/>
        <sz val="10"/>
        <rFont val="Arial"/>
        <family val="2"/>
      </rPr>
      <t>Daily and Continuous Clean-up</t>
    </r>
    <r>
      <rPr>
        <sz val="10"/>
        <color theme="1"/>
        <rFont val="Arial"/>
        <family val="2"/>
      </rPr>
      <t xml:space="preserve"> - Trade Contractor shall be responsible for all daily and continuous clean-up of all work areas in addition to personnel required to participate in the Contractor’s composite clean-up.</t>
    </r>
  </si>
  <si>
    <r>
      <rPr>
        <b/>
        <sz val="10"/>
        <rFont val="Arial"/>
        <family val="2"/>
      </rPr>
      <t>Hoisting</t>
    </r>
    <r>
      <rPr>
        <sz val="10"/>
        <color theme="1"/>
        <rFont val="Arial"/>
        <family val="2"/>
      </rPr>
      <t xml:space="preserve"> - Trade Contractor shall be responsible for hoisting of all material and equipment.  Trade Contractor to coordinate crane requirements and path of work with HCC, prior to delivery of crane to site.</t>
    </r>
  </si>
  <si>
    <r>
      <rPr>
        <b/>
        <sz val="10"/>
        <rFont val="Arial"/>
        <family val="2"/>
      </rPr>
      <t>Materials and Equipment -</t>
    </r>
    <r>
      <rPr>
        <sz val="10"/>
        <color theme="1"/>
        <rFont val="Arial"/>
        <family val="2"/>
      </rPr>
      <t xml:space="preserve"> Costs, including ordinary transportation of materials and equipment incorporated or to be incorporated in the completed construction.  In the event the Trade Contractor proposes to utilize its own labor force and equipment to produce Cost of Work items, The Trade Contractor must submit a detailed cost breakdown and value analysis of the services in question for Contractor review and written approval, i.e. Jobsite deliveries. </t>
    </r>
  </si>
  <si>
    <r>
      <rPr>
        <b/>
        <sz val="10"/>
        <rFont val="Arial"/>
        <family val="2"/>
      </rPr>
      <t>Weight Tags</t>
    </r>
    <r>
      <rPr>
        <sz val="10"/>
        <color theme="1"/>
        <rFont val="Arial"/>
        <family val="2"/>
      </rPr>
      <t xml:space="preserve"> - Trade Contractor shall be responsible for certified weight tags on all loads to be hoisted by Contractor’s cranes in excess of 6,000 pounds.</t>
    </r>
  </si>
  <si>
    <r>
      <rPr>
        <b/>
        <sz val="10"/>
        <rFont val="Arial"/>
        <family val="2"/>
      </rPr>
      <t>Penetrations</t>
    </r>
    <r>
      <rPr>
        <sz val="10"/>
        <color theme="1"/>
        <rFont val="Arial"/>
        <family val="2"/>
      </rPr>
      <t xml:space="preserve"> - Trade Contractor shall be responsible for performing all penetrations through walls, slabs and beams, as may be required for this scope of work.  Trade Contractor shall be responsible for any associated patch and repair if required.  Contractor will provide concrete and precast block-outs shown on the structural documents.  Trade Contractor shall remain responsible for verification of size and location prior to Contractor’s installations. Furthermore, all miscellaneous steel, wall guides, angle supports, firesafing and firestopping (including miscellaneous patching) required at such penetrations shall be the responsibility of Trade Contractor.</t>
    </r>
  </si>
  <si>
    <t>Trade Contractor acknowledges any pentration through walls, slabs or beams, smaller or equal to 4", must be scanned/x-rayed and cored by this Trade Contractor; any pentrations through walls, slabs or beams larger than 4" must be coordinated as blockouts with the Precast (or applicable) Contractor, and signed off by HCC and the EOR.</t>
  </si>
  <si>
    <r>
      <rPr>
        <b/>
        <sz val="10"/>
        <rFont val="Arial"/>
        <family val="2"/>
      </rPr>
      <t>Roof Penetrations</t>
    </r>
    <r>
      <rPr>
        <sz val="10"/>
        <color theme="1"/>
        <rFont val="Arial"/>
        <family val="2"/>
      </rPr>
      <t xml:space="preserve"> - Trade Contractor shall coordinate with roofer all roof penetrations required for this scope of work. Roofer to perform all roof penetrations and flashing. Roof penetrations are not allowed without prior written approval from HCC to ensure roofing is coordinated.</t>
    </r>
  </si>
  <si>
    <t>Trade Contractor acknowledges that prior to any roof penetrations, an HCC representative must be contacted and written approval must be given to ensure penetration will be water-tight at the end of every day.  Trade Contractor must abide by HCC's hole cover safety requirements.</t>
  </si>
  <si>
    <r>
      <rPr>
        <b/>
        <sz val="10"/>
        <rFont val="Arial"/>
        <family val="2"/>
      </rPr>
      <t>Roof And Structure Loading</t>
    </r>
    <r>
      <rPr>
        <sz val="10"/>
        <color theme="1"/>
        <rFont val="Arial"/>
        <family val="2"/>
      </rPr>
      <t xml:space="preserve"> - Trade Contractor shall coordinate with other Trade Contractors and verify all loads to be supported by the structure shall be in accordance with the specified load limits.  Coordinate with other subcontractors to submit a point loaded drawing for all facility loads supported by the roof structure.  If alternate load supporting measures are needed, Trade Contractor shall be responsible for providing these alternate measures.</t>
    </r>
  </si>
  <si>
    <r>
      <rPr>
        <b/>
        <sz val="10"/>
        <rFont val="Arial"/>
        <family val="2"/>
      </rPr>
      <t>Block-outs</t>
    </r>
    <r>
      <rPr>
        <sz val="10"/>
        <color theme="1"/>
        <rFont val="Arial"/>
        <family val="2"/>
      </rPr>
      <t xml:space="preserve"> - Trade Contractor shall be responsible for ensuring that all necessary block-outs and sleeves required for this scope of work are located in accordance with the Contract Documents prior to pouring of concrete.  Should any block-outs or sleeves be mislocated or left out, Trade Contractor shall be responsible for necessary remedial work and x-rays if required in structurally affected areas to ensure that the penetrations are made properly. Trade Contractor must obtain Contractor and Engineer approval for all structural modifications. Trade Contractor shall be responsible for all miscellaneous supports and fasteners as required for installation of the work.</t>
    </r>
  </si>
  <si>
    <r>
      <rPr>
        <b/>
        <sz val="10"/>
        <rFont val="Arial"/>
        <family val="2"/>
      </rPr>
      <t>Caulking/Firestopping</t>
    </r>
    <r>
      <rPr>
        <sz val="10"/>
        <color theme="1"/>
        <rFont val="Arial"/>
        <family val="2"/>
      </rPr>
      <t xml:space="preserve"> - Trade Contractor shall be responsible for all caulking and firestopping of his work to adjacent surfaces as required.</t>
    </r>
  </si>
  <si>
    <r>
      <rPr>
        <b/>
        <sz val="10"/>
        <rFont val="Arial"/>
        <family val="2"/>
      </rPr>
      <t xml:space="preserve">Access Panels </t>
    </r>
    <r>
      <rPr>
        <sz val="10"/>
        <color theme="1"/>
        <rFont val="Arial"/>
        <family val="2"/>
      </rPr>
      <t>- Trade Contractor shall be responsible for supplying all required access panels related to their work, to be installed by Contractor.  Trade Contractor shall coordinate and supply layout for access panels with associated Trade Contractor prior to wall framing and will locate as required by the Architect.</t>
    </r>
  </si>
  <si>
    <t>Trade Contractor acknowledges that furnished access panels described above are to be coordinated with, and installed by Drywall/Masonry Contractor, as required.</t>
  </si>
  <si>
    <t>Trade Contractor to indicate the quantity of access panels for coordination.</t>
  </si>
  <si>
    <r>
      <rPr>
        <b/>
        <sz val="10"/>
        <rFont val="Arial"/>
        <family val="2"/>
      </rPr>
      <t>Curbs and Flashing</t>
    </r>
    <r>
      <rPr>
        <sz val="10"/>
        <color theme="1"/>
        <rFont val="Arial"/>
        <family val="2"/>
      </rPr>
      <t xml:space="preserve"> - Trade Contractor shall be responsible for all roof curbs and associated flashing work for all mechanical equipment to be placed on roof areas.</t>
    </r>
  </si>
  <si>
    <t>Trade Contractor to coordinate curb and flashing details and locations with the Roofing Contractor, to confirm size, style and type conform to roofing needs and requirements.</t>
  </si>
  <si>
    <r>
      <rPr>
        <b/>
        <sz val="10"/>
        <rFont val="Arial"/>
        <family val="2"/>
      </rPr>
      <t>Paint</t>
    </r>
    <r>
      <rPr>
        <sz val="10"/>
        <color theme="1"/>
        <rFont val="Arial"/>
        <family val="2"/>
      </rPr>
      <t xml:space="preserve"> - Trade Contractor includes all equipment as factory painted and will furnish and install all necessary field touch-up, as required, for final acceptance by the Owner, Architect and Contractor.  Furthermore, a prime coat shall be applied to all ferrous metals, provided by Trade Contractor, including, but not limited to steel equipment hangers and support and conduit pipe supports except for those that are factory primed or galvanized.</t>
    </r>
  </si>
  <si>
    <r>
      <rPr>
        <b/>
        <sz val="10"/>
        <rFont val="Arial"/>
        <family val="2"/>
      </rPr>
      <t>Damaged Ceiling Tile / Grid</t>
    </r>
    <r>
      <rPr>
        <sz val="10"/>
        <color theme="1"/>
        <rFont val="Arial"/>
        <family val="2"/>
      </rPr>
      <t xml:space="preserve"> - Trade Contractor shall replace any ceiling tile/grid damaged due to Trade Contractor’s handling or error, at no additional cost to Contractor.</t>
    </r>
  </si>
  <si>
    <r>
      <rPr>
        <b/>
        <sz val="10"/>
        <rFont val="Arial"/>
        <family val="2"/>
      </rPr>
      <t xml:space="preserve">Punch List </t>
    </r>
    <r>
      <rPr>
        <sz val="10"/>
        <color theme="1"/>
        <rFont val="Arial"/>
        <family val="2"/>
      </rPr>
      <t>- Trade Contractor shall be responsible for all punch list work as required.</t>
    </r>
  </si>
  <si>
    <r>
      <rPr>
        <b/>
        <sz val="10"/>
        <rFont val="Arial"/>
        <family val="2"/>
      </rPr>
      <t>Certificate of Occupancy</t>
    </r>
    <r>
      <rPr>
        <sz val="10"/>
        <color theme="1"/>
        <rFont val="Arial"/>
        <family val="2"/>
      </rPr>
      <t xml:space="preserve"> - Trade Contractor shall provide all labor, materials and documentation required to support the Contractor’s procedure for obtaining a temporary and permanent Certificate of Occupancy.</t>
    </r>
  </si>
  <si>
    <r>
      <rPr>
        <b/>
        <sz val="10"/>
        <rFont val="Arial"/>
        <family val="2"/>
      </rPr>
      <t xml:space="preserve">Equipment Start-up / Pre- Functional Testing / Cutover </t>
    </r>
    <r>
      <rPr>
        <sz val="10"/>
        <color theme="1"/>
        <rFont val="Arial"/>
        <family val="2"/>
      </rPr>
      <t>- Trade Contractor shall have manufacturer’s representatives on site for initial start-up/ Pre- Functional Testing /cutover and any rechecking of all electrical equipment. Subtier Start-Up / Pre-Functional Testing shall include all time and costs required for equipment start-up, including all activities up to and through completion of pre-functional testing. Subtier Vendor agrees to do “whatever it takes” for start-up/pre-functional testing, including overtime or night work, in order not to impact daytime construction. This shall include all timely manufacturer start-up testing reports to the Contractor, Commissioning agent and Owner.</t>
    </r>
  </si>
  <si>
    <r>
      <rPr>
        <b/>
        <sz val="10"/>
        <rFont val="Arial"/>
        <family val="2"/>
      </rPr>
      <t xml:space="preserve">Commissioning / Functional &amp; Integrated Testing – </t>
    </r>
    <r>
      <rPr>
        <sz val="10"/>
        <color theme="1"/>
        <rFont val="Arial"/>
        <family val="2"/>
      </rPr>
      <t xml:space="preserve">Trade Contractor shall provide all labor, material and equipment required for testing/commissioning of this Trade Contractor’s system and as necessary for coordinated testing/commissioning of systems by others, no matter when it occurs, including “standby” labor as required and off-site testing.  Trade Contractor shall provide personnel, as required, to participate in the development and implementation of the commissioning plan.  Trade Contractor shall provide all labor, material, equipment and supervision through substantial completion, final completion and Owner and Contractor commissioning.  </t>
    </r>
  </si>
  <si>
    <r>
      <rPr>
        <b/>
        <sz val="10"/>
        <rFont val="Arial"/>
        <family val="2"/>
      </rPr>
      <t>Subtier Commissioning / Functional &amp; Integrated Testing</t>
    </r>
    <r>
      <rPr>
        <sz val="10"/>
        <color theme="1"/>
        <rFont val="Arial"/>
        <family val="2"/>
      </rPr>
      <t xml:space="preserve"> - Subtier vendors shall provide manpower as required to support commissioning procedures for the timeframe as indicated in specifications and contract documents including all activities for functional and integrated testing. (Equipment failures, punchlist corrections, defects, or equipment operational issues will not be acceptable as part of this stated manpower. Equipment failures, punchlist corrections, defects, or equipment operational issues will be treated as part of the Start-Up / Pre-Functional Testing scope of work.)</t>
    </r>
  </si>
  <si>
    <r>
      <rPr>
        <b/>
        <sz val="10"/>
        <rFont val="Arial"/>
        <family val="2"/>
      </rPr>
      <t>Jobsite Radios</t>
    </r>
    <r>
      <rPr>
        <sz val="10"/>
        <color theme="1"/>
        <rFont val="Arial"/>
        <family val="2"/>
      </rPr>
      <t xml:space="preserve"> - In addition to the radios outlined in the Exhibit G, Trade Contractor shall provide radios for the equipment vendors.  Radios no longer used by the Trade Contractor shall be acceptable, as long as the radios function properly and their value reflect the condition of the devices at the time of Project utilization.</t>
    </r>
  </si>
  <si>
    <r>
      <rPr>
        <b/>
        <sz val="10"/>
        <rFont val="Arial"/>
        <family val="2"/>
      </rPr>
      <t>Power and Disconnects</t>
    </r>
    <r>
      <rPr>
        <sz val="10"/>
        <color theme="1"/>
        <rFont val="Arial"/>
        <family val="2"/>
      </rPr>
      <t xml:space="preserve"> - This Subcontract includes power and disconnects to all mechanical equipment, as well as supplying all loose motor starters not provided integral to the mechanical equipment.</t>
    </r>
  </si>
  <si>
    <r>
      <rPr>
        <b/>
        <sz val="10"/>
        <rFont val="Arial"/>
        <family val="2"/>
      </rPr>
      <t>Building Service</t>
    </r>
    <r>
      <rPr>
        <sz val="10"/>
        <color theme="1"/>
        <rFont val="Arial"/>
        <family val="2"/>
      </rPr>
      <t xml:space="preserve"> - Trade Contractor shall supply all items not provided by Electric Utility Company and will install all items provided but not installed by Electric Utility Company. Trade Contractor shall coordinate the timely installation of the building service.</t>
    </r>
  </si>
  <si>
    <r>
      <rPr>
        <b/>
        <sz val="10"/>
        <rFont val="Arial"/>
        <family val="2"/>
      </rPr>
      <t>Life Safety</t>
    </r>
    <r>
      <rPr>
        <sz val="10"/>
        <color theme="1"/>
        <rFont val="Arial"/>
        <family val="2"/>
      </rPr>
      <t xml:space="preserve"> - Trade Contractor shall furnish and install code required life safety systems as required.  Trade Contractor shall provide smoke detectors for installation by others at mechanical ductwork.  Trade Contractor shall also be responsible for wiring these smoke detectors.</t>
    </r>
  </si>
  <si>
    <r>
      <rPr>
        <b/>
        <sz val="10"/>
        <rFont val="Arial"/>
        <family val="2"/>
      </rPr>
      <t xml:space="preserve">Special Systems Rough-in - </t>
    </r>
    <r>
      <rPr>
        <sz val="10"/>
        <color theme="1"/>
        <rFont val="Arial"/>
        <family val="2"/>
      </rPr>
      <t>Trade Contractor to include conduit, cable tray, pull strings, backboxes as required for a complete and fully functional security and telecommunications scope of work. Trade Contractor shall coordinate with separate security and telecom provider.</t>
    </r>
  </si>
  <si>
    <r>
      <rPr>
        <b/>
        <sz val="10"/>
        <rFont val="Arial"/>
        <family val="2"/>
      </rPr>
      <t>Security</t>
    </r>
    <r>
      <rPr>
        <sz val="10"/>
        <color theme="1"/>
        <rFont val="Arial"/>
        <family val="2"/>
      </rPr>
      <t xml:space="preserve"> - Trade Contractor includes all security conduit, junction boxes, wiring, devices, hardware, as required for installation of security systems including access control, alarms, and video surveillance.  Trade Contractor to provide pull strings. </t>
    </r>
  </si>
  <si>
    <t>Trade Contractor is required to perform a full walk of all security rough-in with security installer present, to ensure all pathways are complete, three (3) months prior to security installation starting.</t>
  </si>
  <si>
    <r>
      <rPr>
        <b/>
        <sz val="10"/>
        <rFont val="Arial"/>
        <family val="2"/>
      </rPr>
      <t xml:space="preserve">Telecommunications </t>
    </r>
    <r>
      <rPr>
        <sz val="10"/>
        <color theme="1"/>
        <rFont val="Arial"/>
        <family val="2"/>
      </rPr>
      <t xml:space="preserve">- Trade Contractor includes all telecom conduit, cabling, cable tray, switches, patch panels, and other raceways required for telecom installation. </t>
    </r>
  </si>
  <si>
    <r>
      <rPr>
        <b/>
        <sz val="10"/>
        <rFont val="Arial"/>
        <family val="2"/>
      </rPr>
      <t>Low Voltage Wiring</t>
    </r>
    <r>
      <rPr>
        <sz val="10"/>
        <color theme="1"/>
        <rFont val="Arial"/>
        <family val="2"/>
      </rPr>
      <t xml:space="preserve"> - Trade Contractor includes any and all low-voltage wiring with the exception of building automation system wiring. </t>
    </r>
  </si>
  <si>
    <r>
      <rPr>
        <b/>
        <sz val="10"/>
        <rFont val="Arial"/>
        <family val="2"/>
      </rPr>
      <t>Heat Tracing</t>
    </r>
    <r>
      <rPr>
        <sz val="10"/>
        <color theme="1"/>
        <rFont val="Arial"/>
        <family val="2"/>
      </rPr>
      <t xml:space="preserve"> - Trade Contractor shall be responsible for all power connections to heat tracing, which is installed by others.  The power connections and locations shall be coordinated with the mechanical and fire protection Trade Contractor.</t>
    </r>
  </si>
  <si>
    <r>
      <rPr>
        <b/>
        <sz val="10"/>
        <rFont val="Arial"/>
        <family val="2"/>
      </rPr>
      <t>Leak Detection</t>
    </r>
    <r>
      <rPr>
        <sz val="10"/>
        <color theme="1"/>
        <rFont val="Arial"/>
        <family val="2"/>
      </rPr>
      <t xml:space="preserve"> - Trade Contractor shall be responsible for all power connections to leak detection, which is installed by others.  The power connections and locations shall be coordinated with the mechanical Trade Contractor.</t>
    </r>
  </si>
  <si>
    <r>
      <rPr>
        <b/>
        <sz val="10"/>
        <rFont val="Arial"/>
        <family val="2"/>
      </rPr>
      <t>Vibration Isolation</t>
    </r>
    <r>
      <rPr>
        <sz val="10"/>
        <color theme="1"/>
        <rFont val="Arial"/>
        <family val="2"/>
      </rPr>
      <t xml:space="preserve"> - Trade Contractor includes all vibration isolation systems as required by the Contract Documents.</t>
    </r>
  </si>
  <si>
    <r>
      <rPr>
        <b/>
        <sz val="10"/>
        <rFont val="Arial"/>
        <family val="2"/>
      </rPr>
      <t xml:space="preserve">Utility Tie-ins </t>
    </r>
    <r>
      <rPr>
        <sz val="10"/>
        <color theme="1"/>
        <rFont val="Arial"/>
        <family val="2"/>
      </rPr>
      <t>- Trade Contractor shall be responsible for coordination of and connection to all utility services as it relates to the scope of work from a point inside the property line.</t>
    </r>
  </si>
  <si>
    <t>Trade Contractor acknowledges they have read and understand all UUAP conditions and requirements.</t>
  </si>
  <si>
    <r>
      <rPr>
        <b/>
        <sz val="10"/>
        <rFont val="Arial"/>
        <family val="2"/>
      </rPr>
      <t>Equipment Tie-ins</t>
    </r>
    <r>
      <rPr>
        <sz val="10"/>
        <color theme="1"/>
        <rFont val="Arial"/>
        <family val="2"/>
      </rPr>
      <t xml:space="preserve"> - Trade Contractor shall be responsible for all electrical connections and tie-ins of mechanical systems to equipment supplied by others.</t>
    </r>
  </si>
  <si>
    <r>
      <rPr>
        <b/>
        <sz val="10"/>
        <rFont val="Arial"/>
        <family val="2"/>
      </rPr>
      <t>Final/Equipment Connections</t>
    </r>
    <r>
      <rPr>
        <sz val="10"/>
        <color theme="1"/>
        <rFont val="Arial"/>
        <family val="2"/>
      </rPr>
      <t xml:space="preserve"> - Trade Contractor shall be responsible for final connection of electrical systems to all equipment requiring power.  This includes items not shown on the electrical documents, but specified or shown elsewhere in the Contract Documents or reasonably inferable to be required.</t>
    </r>
  </si>
  <si>
    <t>Provide all interconnected wiring between electrical gear for transmission of information between gear for required control.</t>
  </si>
  <si>
    <t>Contractor shall provide all interconnected wiring between equipment and systems required for to assure orderly shutdown, equipment protection and life safety requirements.</t>
  </si>
  <si>
    <r>
      <t xml:space="preserve">It is agreed and understood trade contractor has reviewed and agrees to the coordinated scope of work items listed on the </t>
    </r>
    <r>
      <rPr>
        <b/>
        <sz val="10"/>
        <rFont val="Arial"/>
        <family val="2"/>
      </rPr>
      <t xml:space="preserve">Exhibit 1.A- Scope Coordination Document </t>
    </r>
  </si>
  <si>
    <t>Owner / Contractor Furnished Equipment</t>
  </si>
  <si>
    <r>
      <rPr>
        <b/>
        <sz val="10"/>
        <color theme="1"/>
        <rFont val="Arial"/>
        <family val="2"/>
      </rPr>
      <t>Major Long Lead Equipment Requirements</t>
    </r>
    <r>
      <rPr>
        <sz val="10"/>
        <color theme="1"/>
        <rFont val="Arial"/>
        <family val="2"/>
      </rPr>
      <t xml:space="preserve"> - It is agreed and understood the Owner/Contractor will purchase the major long lead equipment.  The long lead equipment consists of all equipment spelled out in the EPAP (Equipment Procurement Allocation Plan) for the project.  Trade Contractor shall review shop drawings, installation drawings and attend all equipment coordination meetings.  Trade Contractor is responsible for offloading and handling the equipment upon arrival at the site.  Trade Contractor is responsible for installation of the equipment and coordinating the start-up and commissioning of the Owner/Contractor provided equipment.  Trade Contractor is responsible for storage of equipment.  Equipment shall be stored in an insured, bonded storage facility. Trade Contractor is responsible for providing the following support: </t>
    </r>
  </si>
  <si>
    <r>
      <rPr>
        <b/>
        <sz val="10"/>
        <rFont val="Arial"/>
        <family val="2"/>
      </rPr>
      <t xml:space="preserve">Factory Witness Testing -  </t>
    </r>
    <r>
      <rPr>
        <sz val="10"/>
        <color theme="1"/>
        <rFont val="Arial"/>
        <family val="2"/>
      </rPr>
      <t>The Trade Contractor shall provide qualified tradesmen to attend and actively participate during Factory Witness Testing.  All associated travel costs shall be subject to the terms of this Agreement.</t>
    </r>
  </si>
  <si>
    <r>
      <rPr>
        <b/>
        <sz val="10"/>
        <rFont val="Arial"/>
        <family val="2"/>
      </rPr>
      <t>Component Verification -</t>
    </r>
    <r>
      <rPr>
        <sz val="10"/>
        <color theme="1"/>
        <rFont val="Arial"/>
        <family val="2"/>
      </rPr>
      <t xml:space="preserve"> The Trade Contractor shall provide all required documentation assigned by the Contractor. Documentation includes, but not limited to: Equipment Startup and installation checklists and Component Verification Checklist.</t>
    </r>
  </si>
  <si>
    <r>
      <rPr>
        <b/>
        <sz val="10"/>
        <rFont val="Arial"/>
        <family val="2"/>
      </rPr>
      <t xml:space="preserve">Pre-functional Testing - </t>
    </r>
    <r>
      <rPr>
        <sz val="10"/>
        <color theme="1"/>
        <rFont val="Arial"/>
        <family val="2"/>
      </rPr>
      <t>Trade Contractor shall provide qualified tradesmen to perform Prefunctional testing (including documentation) as assigned by the Contractor.</t>
    </r>
  </si>
  <si>
    <r>
      <rPr>
        <b/>
        <sz val="10"/>
        <rFont val="Arial"/>
        <family val="2"/>
      </rPr>
      <t xml:space="preserve">Functional Testing - </t>
    </r>
    <r>
      <rPr>
        <sz val="10"/>
        <color theme="1"/>
        <rFont val="Arial"/>
        <family val="2"/>
      </rPr>
      <t>Trade Contractor shall schedule vendor participation as well as provide qualified tradesmen to perform all Functional and Site Acceptance Testing as required by General Contractor.</t>
    </r>
  </si>
  <si>
    <r>
      <rPr>
        <b/>
        <sz val="10"/>
        <rFont val="Arial"/>
        <family val="2"/>
      </rPr>
      <t xml:space="preserve">Integrated Testing - </t>
    </r>
    <r>
      <rPr>
        <sz val="10"/>
        <color theme="1"/>
        <rFont val="Arial"/>
        <family val="2"/>
      </rPr>
      <t>Trade Contractor shall schedule vendor participation as well as provide qualified tradesmen to perform all Integrated Systems Testing as required by General Contractor.</t>
    </r>
  </si>
  <si>
    <t>Building Information Modeling (BIM) and Information Exchange</t>
  </si>
  <si>
    <r>
      <rPr>
        <b/>
        <sz val="10"/>
        <color theme="1"/>
        <rFont val="Arial"/>
        <family val="2"/>
      </rPr>
      <t>Purpose and Intent</t>
    </r>
    <r>
      <rPr>
        <sz val="10"/>
        <color theme="1"/>
        <rFont val="Arial"/>
        <family val="2"/>
      </rPr>
      <t xml:space="preserve"> – Prepare 3D models to depict, inform, and coordinate with building systems within your own discipline, and those of others.  Produce coordinated, clash-free systems to support project schedule. Reduce change orders, rework, and delays.</t>
    </r>
  </si>
  <si>
    <r>
      <rPr>
        <b/>
        <sz val="10"/>
        <color theme="1"/>
        <rFont val="Arial"/>
        <family val="2"/>
      </rPr>
      <t>Clash Lead</t>
    </r>
    <r>
      <rPr>
        <sz val="10"/>
        <color theme="1"/>
        <rFont val="Arial"/>
        <family val="2"/>
      </rPr>
      <t xml:space="preserve"> - The Contractor (HCC) is to lead the BIM effort. Responsibilities include: running weekly clash detection, producing clash report weekly documenting any outstanding clashes, and leading weekly coordination meetings to resolve any conflicts with major trades.</t>
    </r>
  </si>
  <si>
    <r>
      <rPr>
        <b/>
        <sz val="10"/>
        <color theme="1"/>
        <rFont val="Arial"/>
        <family val="2"/>
      </rPr>
      <t>Services</t>
    </r>
    <r>
      <rPr>
        <sz val="10"/>
        <color theme="1"/>
        <rFont val="Arial"/>
        <family val="2"/>
      </rPr>
      <t xml:space="preserve"> – Subcontractor shall provide a Navisworks compatible, object-based, digital 3D model for integration into the federated coordination model and actively participate in the weekly clash and coordination meetings to coordinate work prior to submitting shop drawings based on the coordinated model to support the project schedule.
</t>
    </r>
    <r>
      <rPr>
        <sz val="10"/>
        <rFont val="Arial"/>
        <family val="2"/>
      </rPr>
      <t>Provide design coordination and assistance, including prior to issuance of complete design drawings.</t>
    </r>
    <r>
      <rPr>
        <sz val="10"/>
        <color theme="1"/>
        <rFont val="Arial"/>
        <family val="2"/>
      </rPr>
      <t xml:space="preserve">
Share 3D models and files, and accept model files created by others (e.g., architectural, structural, MEP) for use in coordinating your work with others. Provide in-progress models for use and sharing by the team.</t>
    </r>
  </si>
  <si>
    <r>
      <rPr>
        <b/>
        <sz val="10"/>
        <rFont val="Arial"/>
        <family val="2"/>
      </rPr>
      <t>Staffing</t>
    </r>
    <r>
      <rPr>
        <sz val="10"/>
        <rFont val="Arial"/>
        <family val="2"/>
      </rPr>
      <t xml:space="preserve"> - Provide capable modeling and coordination staff assigned to project with appropriate skill set and capacity to support modeling and coordination needs per project schedule. Where required to support project needs, provide phased views of model, showing work accomplished in sections, sequences, or phases.  
If modeling is subcontracted the party must be approved by the Contractor. </t>
    </r>
  </si>
  <si>
    <r>
      <rPr>
        <b/>
        <sz val="10"/>
        <color theme="1"/>
        <rFont val="Arial"/>
        <family val="2"/>
      </rPr>
      <t>Model Scope and Content</t>
    </r>
    <r>
      <rPr>
        <sz val="10"/>
        <color theme="1"/>
        <rFont val="Arial"/>
        <family val="2"/>
      </rPr>
      <t xml:space="preserve"> – Model all electrical and relevant systems, utility scope, major equipment including equipment purchased by GC and / or Owner, and conduits f</t>
    </r>
    <r>
      <rPr>
        <sz val="10"/>
        <rFont val="Arial"/>
        <family val="2"/>
      </rPr>
      <t>or all low voltage systems, e.g.</t>
    </r>
    <r>
      <rPr>
        <sz val="10"/>
        <color theme="1"/>
        <rFont val="Arial"/>
        <family val="2"/>
      </rPr>
      <t xml:space="preserve">, fire alarm, BAS, security, telecom, EPMS (excluding single run conduits smaller than 1” in diameter).  This includes any existing electrical systems, lighting, equipment, etc. necessary for coordination, clash detection, quality acceptance, etc.   
Model critical flanges, connections, supports, access panels, interfaces with other trades, required clearances, access zones, sleeve locations, insulation, and no fly zones. </t>
    </r>
  </si>
  <si>
    <r>
      <rPr>
        <b/>
        <sz val="10"/>
        <rFont val="Arial"/>
        <family val="2"/>
      </rPr>
      <t xml:space="preserve">Model Scope and Content (Continued) – </t>
    </r>
    <r>
      <rPr>
        <sz val="10"/>
        <color theme="1"/>
        <rFont val="Arial"/>
        <family val="2"/>
      </rPr>
      <t>It is agreed and understood Electrical subcont</t>
    </r>
    <r>
      <rPr>
        <sz val="10"/>
        <rFont val="Arial"/>
        <family val="2"/>
      </rPr>
      <t>ractor will</t>
    </r>
    <r>
      <rPr>
        <sz val="10"/>
        <color theme="1"/>
        <rFont val="Arial"/>
        <family val="2"/>
      </rPr>
      <t xml:space="preserve"> include modeling of any and all BAS/EPMS conduits. BAS/EPMS provider(s) shall provide a 2D plan view of exact locations and in the event any locations change, shall update this subcontractor to incorporate changes into the model. </t>
    </r>
  </si>
  <si>
    <r>
      <rPr>
        <b/>
        <sz val="10"/>
        <color theme="1"/>
        <rFont val="Arial"/>
        <family val="2"/>
      </rPr>
      <t>Model Standards</t>
    </r>
    <r>
      <rPr>
        <sz val="10"/>
        <color theme="1"/>
        <rFont val="Arial"/>
        <family val="2"/>
      </rPr>
      <t xml:space="preserve"> - Subcontractor will review and acknowledge compliance with Holder BIM standards as defined by the BIM Technical Kickoff Package. 
Model all systems to scale, and in correct, relative XYZ position as related to the federated coordination model. As required by Holder, Subcontractor shall divide, organize, and manage 3D models by zone, area, or floor to minimize file sizes depending on unique project requirements. 
Use consistent layering and formatting related to systems layers, colors, line weights and types per industry standards or owner requirements. Include quantities and manufacturers’ geometric, physical, technical and maintenance data and other attributes in electronic form, linked to model where available.</t>
    </r>
  </si>
  <si>
    <r>
      <t>Coordination</t>
    </r>
    <r>
      <rPr>
        <sz val="10"/>
        <color theme="1"/>
        <rFont val="Arial"/>
        <family val="2"/>
      </rPr>
      <t xml:space="preserve"> – All coordination for clash avoidance and facility maintainability shall prioritize quality conforming to Holder quality standards. Subcontractor shall coordinate and resolve all conflicts with other trades to the satisfaction of Contractor, Designer, Owner and Development Manager prior to submission of shop drawings. Subcontractors will update models to reflect as-built conditions throughout installation and incorporate changes back into weekly federated coordination models.  Subcontractor shall relocate or reroute all work not coordinated and/or accepted at no additional cost to the Owner or Contractor.  This includes any work installed, that was previously coordinated but fails to meet the quality expectations of the Contractor, Designer, Owner and Development Manager.  Subcontractor shall meet all requirements set forth herein or identified later to facilitate an efficient coordination and quality acceptance process.
All contractors involved in the BIM process are responsible for maintaining the most current and accurate BIM model including weekly updates associated with as-built conditions.  Failure to maintain as-builts in the construction model may result in incurred cost by this contractor for remedial work associated with other coordinated trades.</t>
    </r>
    <r>
      <rPr>
        <b/>
        <sz val="10"/>
        <color theme="1"/>
        <rFont val="Arial"/>
        <family val="2"/>
      </rPr>
      <t xml:space="preserve">
</t>
    </r>
    <r>
      <rPr>
        <sz val="10"/>
        <color theme="1"/>
        <rFont val="Arial"/>
        <family val="2"/>
      </rPr>
      <t xml:space="preserve">
Project Manager, Superintendent / Foreman and BIM modeler are required to attend all weekly BIM clash and coordination meetings and any necessary impromptu meetings required by the project team.</t>
    </r>
  </si>
  <si>
    <r>
      <t>Improvement</t>
    </r>
    <r>
      <rPr>
        <sz val="10"/>
        <color theme="1"/>
        <rFont val="Arial"/>
        <family val="2"/>
      </rPr>
      <t xml:space="preserve"> - Subcontractor acknowledges that some areas of the building modeling process require efforts above and beyond normal BIM coordination (e.g., masonry/precast wall coordination and elevations, typical door rough-in, owner supplied equipment modeling / coordination) which are included in this scope of work.</t>
    </r>
    <r>
      <rPr>
        <b/>
        <sz val="10"/>
        <color theme="1"/>
        <rFont val="Arial"/>
        <family val="2"/>
      </rPr>
      <t xml:space="preserve">
</t>
    </r>
    <r>
      <rPr>
        <sz val="10"/>
        <color theme="1"/>
        <rFont val="Arial"/>
        <family val="2"/>
      </rPr>
      <t xml:space="preserve">
Subcontractor acknowledges Holder Construction’s intent to continually improve use of building information modeling and shall include all efforts necessary to link material status, long lead equipment, submittals, RFI’s, commissioning documents and et cetera into the federated coordination model.</t>
    </r>
  </si>
  <si>
    <r>
      <rPr>
        <b/>
        <sz val="10"/>
        <color theme="1"/>
        <rFont val="Arial"/>
        <family val="2"/>
      </rPr>
      <t>Format and Deliverables</t>
    </r>
    <r>
      <rPr>
        <sz val="10"/>
        <color theme="1"/>
        <rFont val="Arial"/>
        <family val="2"/>
      </rPr>
      <t xml:space="preserve"> – Provide a Navisworks compatible, object-based, digital 3D model at least weekly for integration into the federated coordination model. Final model deliverables shall be in native, IFC, and coordination formats.
Provide in-progress shop drawings, quality control drawings, and device placement coordination drawings as needed for use in design assist, coordination, clash detection, facility maintainability reviews, and quality reviews.
Trade Contactor shall lease, purchase, or have independent access to Navisworks Manage for use during coordination.</t>
    </r>
  </si>
  <si>
    <t>Basis for the Subcontract</t>
  </si>
  <si>
    <t>It is agreed and understood this Subcontract is based on lump sum general general conditions encompassing preconstruction services, design, engineering, fee, fixed labor rates, and payment and performance bond as described herein.</t>
  </si>
  <si>
    <t>Tabulation</t>
  </si>
  <si>
    <t>Subtotal</t>
  </si>
  <si>
    <t>Tax</t>
  </si>
  <si>
    <t>Payment and Performance Bond Percentage</t>
  </si>
  <si>
    <t>Payment and Performance Bond Cost</t>
  </si>
  <si>
    <t>TOTAL</t>
  </si>
  <si>
    <t>Pricing Breakouts</t>
  </si>
  <si>
    <t>Site</t>
  </si>
  <si>
    <t>Building</t>
  </si>
  <si>
    <t>Alternates</t>
  </si>
  <si>
    <t>Deduct to remove composite clean-up crew participation.</t>
  </si>
  <si>
    <t>Deductive alternate to remove role of BIM lead from project.</t>
  </si>
  <si>
    <t>Deduct to exclude haul-off of spoils.</t>
  </si>
  <si>
    <t>Add to provide extra trailer lighting and security system as follows - at least one (1) motion-activated light per corner of all trailers and security cameras at all sides of trailer compound and all access gates.  Include provisions for at least four (4) security cameras active on the building as it is built to be moved/relocated multiple times.</t>
  </si>
  <si>
    <t>Schedule</t>
  </si>
  <si>
    <t>Please acknowledge commitment to the overall Project Schedule, including durations and milestone dates identified in the Exhibit S. Acknowledge that meeting these durations and milestone dates is a condition of award, and any costs associated with overtime/shift work required to meet the schedule durations and milestone dates are included in this proposal. Failure to meet these milestone dates may result in withholding of progress payments or supplementing of work forces at its expense. Durations and dates are preliminary in nature and may be adjusted at the Contractor's discretion as required by project schedule at no additional cost and with no impact to the durations agreed upon and incorporated below. It is agreed and understood that the following durations are in working days.</t>
  </si>
  <si>
    <t>Award Date</t>
  </si>
  <si>
    <t>Start Of Construction:</t>
  </si>
  <si>
    <t>Equipment Startup / Level III Commissioning Begins:</t>
  </si>
  <si>
    <t>Substantial Completion:</t>
  </si>
  <si>
    <t>Installation Durations</t>
  </si>
  <si>
    <t>It is agreed and understood that durations listed below may be completed simultaneously.</t>
  </si>
  <si>
    <t>Admin / Office Area Install</t>
  </si>
  <si>
    <t>UPS Room Install</t>
  </si>
  <si>
    <t>Data Hall Install</t>
  </si>
  <si>
    <t>Network Room Install</t>
  </si>
  <si>
    <t>Underground Install</t>
  </si>
  <si>
    <t>Generator Yard and Equipment Install</t>
  </si>
  <si>
    <t>Length of Commissioning</t>
  </si>
  <si>
    <t>Solar Panel Field/Equipment Install</t>
  </si>
  <si>
    <t>Grounding / Lightnight Protection Install</t>
  </si>
  <si>
    <t>Supplemental Information</t>
  </si>
  <si>
    <t>Crew Size</t>
  </si>
  <si>
    <t>Please specify your expected typical number of crews and crew size on the project.</t>
  </si>
  <si>
    <t>M/WBE Participation</t>
  </si>
  <si>
    <t>It is agreed &amp; understood this project has a goal of achieving 21% MWDVBE participation. Please state the level of participation included in your proposal.</t>
  </si>
  <si>
    <t>% of proposal comprised of Minority Owned Businesses (MBE)</t>
  </si>
  <si>
    <t>% of proposal comprised of Woman Owned Businesses (FBE)</t>
  </si>
  <si>
    <t>% of proposal comprised of Disabled-Veteran Owned Businesses (DVBE)</t>
  </si>
  <si>
    <t>Subcontracted Scope</t>
  </si>
  <si>
    <t>List out all scopes of work that will be subcontracted to another firm.</t>
  </si>
  <si>
    <t>List out the names of the firms that will be subcontracted.</t>
  </si>
  <si>
    <t>If you are not performing BIM in-house, please indicate who you will subcontract this work out to. Subcontractor and third party are required to attend weekly coordination meetings.</t>
  </si>
  <si>
    <t>Exclusions</t>
  </si>
  <si>
    <t>It is agreed and understood that the following items have been specifically excluded:</t>
  </si>
  <si>
    <t>It is agreed and understood that this scope checklist is not intended to be an all inclusive list for this scope of work. Trade Contractor shall be responsible for a complete scope of work as required and in accordance with the Contract Documents for a complete and functional installation of this scope of work.</t>
  </si>
  <si>
    <t>Item #</t>
  </si>
  <si>
    <t>Drawing</t>
  </si>
  <si>
    <t>Specification #</t>
  </si>
  <si>
    <t>Specification / Detail</t>
  </si>
  <si>
    <t>Deviation or Exception: Reason</t>
  </si>
  <si>
    <t>Scope Meeting Notes</t>
  </si>
  <si>
    <t>Accepted</t>
  </si>
  <si>
    <t>Rejected</t>
  </si>
  <si>
    <t>Comments</t>
  </si>
  <si>
    <t>EX</t>
  </si>
  <si>
    <t>2.1-B</t>
  </si>
  <si>
    <t>Drain pans standard 201SS in lieu of specified 304SS.</t>
  </si>
  <si>
    <t>A102</t>
  </si>
  <si>
    <t>Detail 3</t>
  </si>
  <si>
    <t>Eckardt Group, L.L.C</t>
  </si>
  <si>
    <t>Ken Mabe</t>
  </si>
  <si>
    <t>865-765-2069</t>
  </si>
  <si>
    <t>k.mabe@eckardtgroup.com</t>
  </si>
  <si>
    <t>Stephen Cary</t>
  </si>
  <si>
    <t>s.cary@eckardtgroup.com</t>
  </si>
  <si>
    <t>Yes</t>
  </si>
  <si>
    <t>N</t>
  </si>
  <si>
    <t>yes</t>
  </si>
  <si>
    <t>Our understanding is the documents are complete.</t>
  </si>
  <si>
    <t>N/A</t>
  </si>
  <si>
    <t>No</t>
  </si>
  <si>
    <t>No task lighting.</t>
  </si>
  <si>
    <t>For Electrical provided only</t>
  </si>
  <si>
    <t>Will coordnate.  Not responsible for solar equipment weights.</t>
  </si>
  <si>
    <t>By Mechanical</t>
  </si>
  <si>
    <t>No loose starters</t>
  </si>
  <si>
    <t>Infrastructure only.  No devices/cable</t>
  </si>
  <si>
    <t>No cabling or devices</t>
  </si>
  <si>
    <t>As shown</t>
  </si>
  <si>
    <t>Fire alarm, VESDA and trendpoint only</t>
  </si>
  <si>
    <t>No.  To be discussed.</t>
  </si>
  <si>
    <t>No precon/design/engineering svcs</t>
  </si>
  <si>
    <t>5 crews / 4 men</t>
  </si>
  <si>
    <t>Fire Alarm, testing, lightning protection, grounding</t>
  </si>
  <si>
    <t>In-House</t>
  </si>
  <si>
    <t xml:space="preserve">Excavation, off-site parking, rigging, ups battery install and cabling, data cabling, security system, storage of equipment FBO.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</si>
</sst>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8" formatCode="&quot;$&quot;#,##0.00_);[Red]\(&quot;$&quot;#,##0.00\)"/>
    <numFmt numFmtId="164" formatCode="[$-F800]dddd\,\ mmmm\ dd\,\ yyyy"/>
    <numFmt numFmtId="165" formatCode="&quot;$&quot;#,##0"/>
  </numFmts>
  <fonts count="36">
    <font>
      <sz val="11"/>
      <color theme="1"/>
      <name val="Calibri"/>
      <family val="2"/>
      <scheme val="minor"/>
    </font>
    <font>
      <sz val="11"/>
      <color theme="1"/>
      <name val="Calibri"/>
      <family val="2"/>
      <scheme val="minor"/>
    </font>
    <font>
      <sz val="10"/>
      <color theme="1"/>
      <name val="Arial"/>
      <family val="2"/>
    </font>
    <font>
      <b/>
      <i/>
      <sz val="14"/>
      <name val="Century Gothic"/>
      <family val="2"/>
    </font>
    <font>
      <i/>
      <sz val="14"/>
      <name val="Century Gothic"/>
      <family val="2"/>
    </font>
    <font>
      <b/>
      <sz val="10"/>
      <color rgb="FF0266BB"/>
      <name val="Arial"/>
      <family val="2"/>
    </font>
    <font>
      <b/>
      <sz val="10"/>
      <color theme="0"/>
      <name val="Arial"/>
      <family val="2"/>
    </font>
    <font>
      <sz val="10"/>
      <name val="Arial"/>
      <family val="2"/>
    </font>
    <font>
      <b/>
      <sz val="10"/>
      <name val="Arial"/>
      <family val="2"/>
    </font>
    <font>
      <sz val="9"/>
      <name val="Arial"/>
      <family val="2"/>
    </font>
    <font>
      <b/>
      <sz val="10"/>
      <color theme="1"/>
      <name val="Arial"/>
      <family val="2"/>
    </font>
    <font>
      <sz val="9"/>
      <color theme="1"/>
      <name val="Arial"/>
      <family val="2"/>
    </font>
    <font>
      <u/>
      <sz val="11"/>
      <color theme="10"/>
      <name val="Calibri"/>
      <family val="2"/>
      <scheme val="minor"/>
    </font>
    <font>
      <b/>
      <sz val="10"/>
      <color rgb="FFC00000"/>
      <name val="Arial"/>
      <family val="2"/>
    </font>
    <font>
      <sz val="11"/>
      <color theme="1"/>
      <name val="Arial"/>
      <family val="2"/>
    </font>
    <font>
      <b/>
      <sz val="12"/>
      <name val="Arial"/>
      <family val="2"/>
    </font>
    <font>
      <sz val="8"/>
      <name val="Arial"/>
      <family val="2"/>
    </font>
    <font>
      <b/>
      <sz val="8"/>
      <name val="Arial"/>
      <family val="2"/>
    </font>
    <font>
      <b/>
      <sz val="12"/>
      <color theme="0"/>
      <name val="Arial"/>
      <family val="2"/>
    </font>
    <font>
      <b/>
      <sz val="11"/>
      <color indexed="9"/>
      <name val="Arial"/>
      <family val="2"/>
    </font>
    <font>
      <b/>
      <sz val="10"/>
      <color indexed="9"/>
      <name val="Arial"/>
      <family val="2"/>
    </font>
    <font>
      <sz val="10"/>
      <color indexed="8"/>
      <name val="Arial"/>
      <family val="2"/>
    </font>
    <font>
      <b/>
      <u/>
      <sz val="10"/>
      <name val="Arial"/>
      <family val="2"/>
    </font>
    <font>
      <u/>
      <sz val="10"/>
      <name val="Arial"/>
      <family val="2"/>
    </font>
    <font>
      <b/>
      <i/>
      <sz val="10"/>
      <name val="Arial"/>
      <family val="2"/>
    </font>
    <font>
      <b/>
      <sz val="12"/>
      <color theme="0"/>
      <name val="Tw Cen MT"/>
      <family val="2"/>
    </font>
    <font>
      <sz val="12"/>
      <name val="Arial"/>
      <family val="2"/>
    </font>
    <font>
      <sz val="10"/>
      <color theme="1"/>
      <name val="Calibri"/>
      <family val="2"/>
      <scheme val="minor"/>
    </font>
    <font>
      <b/>
      <u/>
      <sz val="9"/>
      <color indexed="9"/>
      <name val="Arial"/>
      <family val="2"/>
    </font>
    <font>
      <i/>
      <sz val="10"/>
      <color rgb="FFFF0000"/>
      <name val="Arial"/>
      <family val="2"/>
    </font>
    <font>
      <b/>
      <i/>
      <u/>
      <sz val="10"/>
      <color theme="1"/>
      <name val="Arial Narrow"/>
      <family val="2"/>
    </font>
    <font>
      <sz val="10"/>
      <color theme="1"/>
      <name val="Arial "/>
    </font>
    <font>
      <sz val="10"/>
      <color indexed="8"/>
      <name val="Arial "/>
    </font>
    <font>
      <sz val="10"/>
      <color theme="1"/>
      <name val="Arial Narrow"/>
      <family val="2"/>
    </font>
    <font>
      <sz val="10"/>
      <color theme="1"/>
      <name val="Tw Cen MT"/>
      <family val="2"/>
    </font>
    <font>
      <u/>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266BB"/>
        <bgColor indexed="64"/>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theme="0"/>
      </top>
      <bottom style="thin">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7" fillId="0" borderId="0"/>
    <xf numFmtId="0" fontId="7" fillId="0" borderId="0"/>
    <xf numFmtId="0" fontId="26" fillId="0" borderId="0"/>
    <xf numFmtId="0" fontId="7" fillId="0" borderId="0"/>
  </cellStyleXfs>
  <cellXfs count="164">
    <xf numFmtId="0" fontId="0" fillId="0" borderId="0" xfId="0"/>
    <xf numFmtId="0" fontId="2" fillId="2" borderId="0" xfId="0" applyFont="1" applyFill="1"/>
    <xf numFmtId="0" fontId="0" fillId="2" borderId="0" xfId="0" applyFill="1"/>
    <xf numFmtId="49" fontId="3" fillId="2" borderId="0" xfId="0" applyNumberFormat="1" applyFont="1" applyFill="1"/>
    <xf numFmtId="0" fontId="3" fillId="2" borderId="0" xfId="0" applyFont="1" applyFill="1"/>
    <xf numFmtId="0" fontId="2" fillId="0" borderId="0" xfId="0" applyFont="1"/>
    <xf numFmtId="0" fontId="4" fillId="2" borderId="0" xfId="0" applyFont="1" applyFill="1"/>
    <xf numFmtId="0" fontId="5" fillId="2" borderId="0" xfId="0" applyFont="1" applyFill="1" applyAlignment="1">
      <alignment wrapText="1"/>
    </xf>
    <xf numFmtId="0" fontId="8" fillId="0" borderId="1" xfId="0" applyFont="1" applyBorder="1" applyAlignment="1">
      <alignment horizontal="left" vertical="center"/>
    </xf>
    <xf numFmtId="49" fontId="9" fillId="2" borderId="1" xfId="0" applyNumberFormat="1" applyFont="1" applyFill="1" applyBorder="1" applyAlignment="1">
      <alignment horizontal="left" vertical="center"/>
    </xf>
    <xf numFmtId="0" fontId="8" fillId="2" borderId="0" xfId="0" applyFont="1" applyFill="1" applyAlignment="1">
      <alignment horizontal="left" vertical="center"/>
    </xf>
    <xf numFmtId="49" fontId="9" fillId="2" borderId="0" xfId="0" applyNumberFormat="1" applyFont="1" applyFill="1" applyAlignment="1">
      <alignment horizontal="left" vertical="center"/>
    </xf>
    <xf numFmtId="0" fontId="10" fillId="4" borderId="1" xfId="0" applyFont="1" applyFill="1" applyBorder="1" applyAlignment="1">
      <alignment horizontal="center" vertical="center"/>
    </xf>
    <xf numFmtId="0" fontId="8" fillId="0" borderId="1" xfId="0" applyFont="1" applyBorder="1" applyAlignment="1">
      <alignment horizontal="left" vertical="center" indent="1"/>
    </xf>
    <xf numFmtId="0" fontId="10" fillId="0" borderId="1" xfId="0" applyFont="1" applyBorder="1" applyAlignment="1">
      <alignment horizontal="left" vertical="center"/>
    </xf>
    <xf numFmtId="0" fontId="7" fillId="2" borderId="0" xfId="0" applyFont="1" applyFill="1"/>
    <xf numFmtId="164" fontId="9" fillId="2" borderId="1" xfId="0" applyNumberFormat="1" applyFont="1" applyFill="1" applyBorder="1" applyAlignment="1">
      <alignment horizontal="left" vertical="center"/>
    </xf>
    <xf numFmtId="0" fontId="7" fillId="4" borderId="1" xfId="0" applyFont="1" applyFill="1" applyBorder="1" applyAlignment="1" applyProtection="1">
      <alignment horizontal="center" vertical="center" wrapText="1"/>
      <protection locked="0"/>
    </xf>
    <xf numFmtId="0" fontId="13" fillId="2" borderId="0" xfId="0" applyFont="1" applyFill="1" applyAlignment="1">
      <alignment vertical="center"/>
    </xf>
    <xf numFmtId="0" fontId="14" fillId="0" borderId="0" xfId="0" applyFont="1" applyProtection="1">
      <protection locked="0"/>
    </xf>
    <xf numFmtId="0" fontId="0" fillId="0" borderId="0" xfId="0" applyProtection="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8" fillId="0" borderId="4" xfId="0" applyFont="1" applyBorder="1" applyAlignment="1" applyProtection="1">
      <alignment horizontal="left" vertical="center" wrapText="1"/>
      <protection locked="0"/>
    </xf>
    <xf numFmtId="165" fontId="20" fillId="3" borderId="1" xfId="0" applyNumberFormat="1" applyFont="1" applyFill="1" applyBorder="1" applyAlignment="1" applyProtection="1">
      <alignment horizontal="center" vertical="center" wrapText="1"/>
      <protection locked="0"/>
    </xf>
    <xf numFmtId="165" fontId="8"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protection locked="0"/>
    </xf>
    <xf numFmtId="165" fontId="7" fillId="0" borderId="1" xfId="0" applyNumberFormat="1" applyFont="1" applyBorder="1" applyAlignment="1" applyProtection="1">
      <alignment horizontal="left" vertical="center" wrapText="1"/>
      <protection locked="0"/>
    </xf>
    <xf numFmtId="165" fontId="22" fillId="0" borderId="1" xfId="0" applyNumberFormat="1" applyFont="1" applyBorder="1" applyAlignment="1" applyProtection="1">
      <alignment horizontal="center" vertical="center" wrapText="1"/>
      <protection locked="0"/>
    </xf>
    <xf numFmtId="165" fontId="7" fillId="6" borderId="1" xfId="0" applyNumberFormat="1" applyFont="1" applyFill="1" applyBorder="1" applyAlignment="1" applyProtection="1">
      <alignment horizontal="center" vertical="center"/>
      <protection locked="0"/>
    </xf>
    <xf numFmtId="6" fontId="7" fillId="0" borderId="1" xfId="0" applyNumberFormat="1" applyFont="1" applyBorder="1" applyAlignment="1" applyProtection="1">
      <alignment horizontal="center" vertical="center" wrapText="1"/>
      <protection locked="0"/>
    </xf>
    <xf numFmtId="10" fontId="7" fillId="0" borderId="1" xfId="0" applyNumberFormat="1" applyFont="1" applyBorder="1" applyAlignment="1" applyProtection="1">
      <alignment horizontal="center" vertical="center" wrapText="1"/>
      <protection locked="0"/>
    </xf>
    <xf numFmtId="165" fontId="7" fillId="0" borderId="6" xfId="0" applyNumberFormat="1" applyFont="1" applyBorder="1" applyAlignment="1" applyProtection="1">
      <alignment horizontal="center" vertical="center" wrapText="1"/>
      <protection locked="0"/>
    </xf>
    <xf numFmtId="6" fontId="8" fillId="0" borderId="1" xfId="0" applyNumberFormat="1" applyFont="1" applyBorder="1" applyAlignment="1" applyProtection="1">
      <alignment horizontal="center" vertical="center" wrapText="1"/>
      <protection locked="0"/>
    </xf>
    <xf numFmtId="6" fontId="7" fillId="5" borderId="1"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center" vertical="center" wrapText="1"/>
      <protection locked="0"/>
    </xf>
    <xf numFmtId="6" fontId="8" fillId="0" borderId="3" xfId="0" applyNumberFormat="1" applyFont="1" applyBorder="1" applyAlignment="1" applyProtection="1">
      <alignment horizontal="center" vertical="center" wrapText="1"/>
      <protection locked="0"/>
    </xf>
    <xf numFmtId="8" fontId="7" fillId="5" borderId="1" xfId="0" applyNumberFormat="1" applyFont="1" applyFill="1" applyBorder="1" applyAlignment="1" applyProtection="1">
      <alignment horizontal="center" vertical="center" wrapText="1"/>
      <protection locked="0"/>
    </xf>
    <xf numFmtId="6" fontId="2" fillId="0" borderId="1" xfId="0" applyNumberFormat="1" applyFont="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15" fillId="0" borderId="0" xfId="0" applyFont="1" applyAlignment="1">
      <alignment horizontal="left" vertical="center"/>
    </xf>
    <xf numFmtId="49" fontId="16" fillId="0" borderId="4" xfId="0" applyNumberFormat="1" applyFont="1" applyBorder="1" applyAlignment="1">
      <alignment horizontal="center" wrapText="1"/>
    </xf>
    <xf numFmtId="0" fontId="25" fillId="0" borderId="0" xfId="0" applyFont="1" applyAlignment="1">
      <alignment horizontal="left" vertical="center" wrapText="1"/>
    </xf>
    <xf numFmtId="0" fontId="16" fillId="0" borderId="0" xfId="0" applyFont="1" applyAlignment="1">
      <alignment wrapText="1"/>
    </xf>
    <xf numFmtId="0" fontId="0" fillId="2" borderId="0" xfId="0" applyFill="1" applyProtection="1">
      <protection locked="0"/>
    </xf>
    <xf numFmtId="0" fontId="27" fillId="0" borderId="0" xfId="0" applyFont="1" applyProtection="1">
      <protection locked="0"/>
    </xf>
    <xf numFmtId="0" fontId="28" fillId="3" borderId="1" xfId="0" applyFont="1" applyFill="1" applyBorder="1" applyAlignment="1">
      <alignment horizontal="center" vertical="center"/>
    </xf>
    <xf numFmtId="0" fontId="28" fillId="3" borderId="1" xfId="0" applyFont="1" applyFill="1" applyBorder="1" applyAlignment="1">
      <alignment horizontal="left" vertical="center"/>
    </xf>
    <xf numFmtId="0" fontId="29" fillId="6" borderId="1" xfId="5" applyFont="1" applyFill="1" applyBorder="1" applyAlignment="1">
      <alignment horizontal="left" vertical="top"/>
    </xf>
    <xf numFmtId="0" fontId="29" fillId="6" borderId="1" xfId="5" applyFont="1" applyFill="1" applyBorder="1" applyAlignment="1">
      <alignment horizontal="left" vertical="top" wrapText="1"/>
    </xf>
    <xf numFmtId="0" fontId="30" fillId="6" borderId="1" xfId="5" applyFont="1" applyFill="1" applyBorder="1" applyAlignment="1">
      <alignment horizontal="center" vertical="top" wrapText="1"/>
    </xf>
    <xf numFmtId="0" fontId="30" fillId="6" borderId="1" xfId="5" applyFont="1" applyFill="1" applyBorder="1" applyAlignment="1">
      <alignment horizontal="left" vertical="top" wrapText="1"/>
    </xf>
    <xf numFmtId="0" fontId="31" fillId="0" borderId="1" xfId="5" applyFont="1" applyBorder="1" applyAlignment="1">
      <alignment horizontal="left" vertical="top"/>
    </xf>
    <xf numFmtId="0" fontId="32" fillId="0" borderId="1" xfId="0" applyFont="1" applyBorder="1" applyAlignment="1">
      <alignment horizontal="left" vertical="top" wrapText="1"/>
    </xf>
    <xf numFmtId="0" fontId="31" fillId="0" borderId="1" xfId="0" applyFont="1" applyBorder="1" applyProtection="1">
      <protection locked="0"/>
    </xf>
    <xf numFmtId="0" fontId="33" fillId="0" borderId="1" xfId="5" applyFont="1" applyBorder="1" applyAlignment="1">
      <alignment horizontal="center" vertical="top" wrapText="1"/>
    </xf>
    <xf numFmtId="0" fontId="33" fillId="0" borderId="1" xfId="5" applyFont="1" applyBorder="1" applyAlignment="1">
      <alignment horizontal="left" vertical="top" wrapText="1"/>
    </xf>
    <xf numFmtId="0" fontId="34" fillId="0" borderId="0" xfId="5" applyFont="1" applyAlignment="1">
      <alignment horizontal="left" vertical="top"/>
    </xf>
    <xf numFmtId="0" fontId="7" fillId="0" borderId="0" xfId="6" applyAlignment="1">
      <alignment horizontal="left" vertical="top" wrapText="1" indent="1"/>
    </xf>
    <xf numFmtId="6" fontId="7"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0" fontId="8" fillId="0" borderId="0" xfId="0" applyFont="1" applyAlignment="1">
      <alignment horizontal="left" vertical="top" wrapText="1"/>
    </xf>
    <xf numFmtId="0" fontId="2" fillId="0" borderId="0" xfId="0" applyFont="1" applyAlignment="1">
      <alignment horizontal="left" vertical="top"/>
    </xf>
    <xf numFmtId="6" fontId="7" fillId="0" borderId="0" xfId="0" applyNumberFormat="1" applyFont="1" applyAlignment="1" applyProtection="1">
      <alignment horizontal="center" vertical="center" wrapText="1"/>
      <protection locked="0"/>
    </xf>
    <xf numFmtId="0" fontId="7" fillId="0" borderId="0" xfId="6" applyAlignment="1">
      <alignment horizontal="left" vertical="top" wrapText="1" indent="3"/>
    </xf>
    <xf numFmtId="0" fontId="19" fillId="0" borderId="0" xfId="0" applyFont="1" applyAlignment="1">
      <alignment horizontal="left"/>
    </xf>
    <xf numFmtId="0" fontId="20" fillId="0" borderId="0" xfId="0" applyFont="1" applyAlignment="1">
      <alignment horizontal="left"/>
    </xf>
    <xf numFmtId="0" fontId="8" fillId="0" borderId="0" xfId="4" applyFont="1" applyAlignment="1">
      <alignment horizontal="right" vertical="top" wrapText="1"/>
    </xf>
    <xf numFmtId="6" fontId="7" fillId="0" borderId="0" xfId="0" applyNumberFormat="1" applyFont="1" applyAlignment="1" applyProtection="1">
      <alignment horizontal="center" vertical="top"/>
      <protection locked="0"/>
    </xf>
    <xf numFmtId="0" fontId="24" fillId="0" borderId="0" xfId="0" applyFont="1" applyAlignment="1">
      <alignment horizontal="right" vertical="top" wrapText="1"/>
    </xf>
    <xf numFmtId="9" fontId="7" fillId="0" borderId="0" xfId="0" applyNumberFormat="1" applyFont="1" applyAlignment="1" applyProtection="1">
      <alignment horizontal="center" vertical="center"/>
      <protection locked="0"/>
    </xf>
    <xf numFmtId="165" fontId="7" fillId="0" borderId="0" xfId="0" applyNumberFormat="1" applyFont="1" applyAlignment="1" applyProtection="1">
      <alignment horizontal="center" vertical="top"/>
      <protection locked="0"/>
    </xf>
    <xf numFmtId="0" fontId="8" fillId="0" borderId="0" xfId="0" applyFont="1" applyAlignment="1">
      <alignment horizontal="right" vertical="top" wrapText="1"/>
    </xf>
    <xf numFmtId="0" fontId="20" fillId="0" borderId="0" xfId="0" applyFont="1" applyAlignment="1">
      <alignment horizontal="center"/>
    </xf>
    <xf numFmtId="0" fontId="21" fillId="0" borderId="0" xfId="0" applyFont="1" applyAlignment="1">
      <alignment horizontal="left" vertical="top" wrapText="1" indent="1"/>
    </xf>
    <xf numFmtId="0" fontId="7" fillId="0" borderId="0" xfId="0" applyFont="1" applyAlignment="1">
      <alignment horizontal="left" vertical="top" wrapText="1" indent="1"/>
    </xf>
    <xf numFmtId="0" fontId="7" fillId="0" borderId="0" xfId="0" applyFont="1" applyAlignment="1" applyProtection="1">
      <alignment horizontal="center" vertical="top"/>
      <protection locked="0"/>
    </xf>
    <xf numFmtId="5" fontId="7" fillId="0" borderId="0" xfId="0" applyNumberFormat="1" applyFont="1" applyAlignment="1">
      <alignment horizontal="left" vertical="center" wrapText="1" indent="1"/>
    </xf>
    <xf numFmtId="0" fontId="7" fillId="0" borderId="0" xfId="0" applyFont="1" applyAlignment="1" applyProtection="1">
      <alignment horizontal="center" vertical="center" wrapText="1"/>
      <protection locked="0"/>
    </xf>
    <xf numFmtId="0" fontId="2" fillId="0" borderId="0" xfId="0" applyFont="1" applyAlignment="1">
      <alignment horizontal="left" vertical="center" wrapText="1" indent="2"/>
    </xf>
    <xf numFmtId="5" fontId="8" fillId="0" borderId="0" xfId="0" applyNumberFormat="1" applyFont="1" applyAlignment="1">
      <alignment horizontal="left" vertical="center" wrapText="1" indent="1"/>
    </xf>
    <xf numFmtId="0" fontId="7" fillId="0" borderId="0" xfId="0" applyFont="1" applyAlignment="1" applyProtection="1">
      <alignment horizontal="center" vertical="center"/>
      <protection locked="0"/>
    </xf>
    <xf numFmtId="0" fontId="7" fillId="0" borderId="0" xfId="0" applyFont="1" applyAlignment="1">
      <alignment horizontal="left" vertical="top" wrapText="1" indent="2"/>
    </xf>
    <xf numFmtId="0" fontId="7" fillId="0" borderId="0" xfId="0" applyFont="1" applyAlignment="1" applyProtection="1">
      <alignment horizontal="center"/>
      <protection locked="0"/>
    </xf>
    <xf numFmtId="5" fontId="7" fillId="0" borderId="0" xfId="0" applyNumberFormat="1" applyFont="1" applyAlignment="1">
      <alignment horizontal="left" vertical="center" wrapText="1" indent="2"/>
    </xf>
    <xf numFmtId="38" fontId="8" fillId="0" borderId="0" xfId="0" applyNumberFormat="1" applyFont="1" applyAlignment="1" applyProtection="1">
      <alignment horizontal="center" vertical="top"/>
      <protection locked="0"/>
    </xf>
    <xf numFmtId="5" fontId="8" fillId="0" borderId="0" xfId="0" applyNumberFormat="1" applyFont="1" applyAlignment="1" applyProtection="1">
      <alignment horizontal="left" vertical="center" wrapText="1" indent="1"/>
      <protection locked="0"/>
    </xf>
    <xf numFmtId="8" fontId="14" fillId="0" borderId="0" xfId="0" applyNumberFormat="1" applyFont="1" applyAlignment="1" applyProtection="1">
      <alignment horizontal="center" vertical="center"/>
      <protection locked="0"/>
    </xf>
    <xf numFmtId="0" fontId="21" fillId="0" borderId="0" xfId="0" applyFont="1" applyAlignment="1">
      <alignment horizontal="left" vertical="top" wrapText="1" indent="2"/>
    </xf>
    <xf numFmtId="0" fontId="2" fillId="0" borderId="0" xfId="0" applyFont="1" applyAlignment="1">
      <alignment vertical="center" wrapText="1"/>
    </xf>
    <xf numFmtId="0" fontId="0" fillId="0" borderId="0" xfId="0" applyAlignment="1">
      <alignment horizontal="center"/>
    </xf>
    <xf numFmtId="0" fontId="8" fillId="0" borderId="0" xfId="0" applyFont="1" applyAlignment="1">
      <alignment horizontal="right" vertical="top" wrapText="1" indent="2"/>
    </xf>
    <xf numFmtId="6" fontId="7" fillId="0" borderId="0" xfId="0" applyNumberFormat="1" applyFont="1" applyAlignment="1">
      <alignment horizontal="center" vertical="center"/>
    </xf>
    <xf numFmtId="0" fontId="8" fillId="0" borderId="0" xfId="0" applyFont="1" applyAlignment="1">
      <alignment horizontal="left" vertical="top" wrapText="1" indent="2"/>
    </xf>
    <xf numFmtId="0" fontId="7" fillId="0" borderId="0" xfId="0" applyFont="1" applyAlignment="1">
      <alignment horizontal="left" vertical="top" wrapText="1" indent="3"/>
    </xf>
    <xf numFmtId="0" fontId="35" fillId="0" borderId="0" xfId="0" applyFont="1" applyAlignment="1">
      <alignment horizont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vertical="center"/>
    </xf>
    <xf numFmtId="0" fontId="14" fillId="0" borderId="0" xfId="0" applyFont="1"/>
    <xf numFmtId="0" fontId="14" fillId="0" borderId="0" xfId="0" applyFont="1" applyAlignment="1">
      <alignment horizontal="center"/>
    </xf>
    <xf numFmtId="0" fontId="15" fillId="0" borderId="0" xfId="0" applyFont="1" applyAlignment="1">
      <alignment horizontal="left" indent="1"/>
    </xf>
    <xf numFmtId="0" fontId="8" fillId="0" borderId="0" xfId="0" applyFont="1" applyAlignment="1">
      <alignment horizontal="centerContinuous" vertical="center"/>
    </xf>
    <xf numFmtId="0" fontId="8" fillId="0" borderId="0" xfId="0" applyFont="1" applyAlignment="1">
      <alignment horizontal="center" vertical="center"/>
    </xf>
    <xf numFmtId="0" fontId="18" fillId="0" borderId="4" xfId="0" applyFont="1" applyBorder="1" applyAlignment="1">
      <alignment horizontal="left" vertical="center" wrapText="1"/>
    </xf>
    <xf numFmtId="0" fontId="2" fillId="0" borderId="1" xfId="0" applyFont="1" applyBorder="1" applyAlignment="1">
      <alignment horizontal="left" vertical="top"/>
    </xf>
    <xf numFmtId="0" fontId="19" fillId="3" borderId="1" xfId="0" applyFont="1" applyFill="1" applyBorder="1" applyAlignment="1">
      <alignment horizontal="left" vertical="top"/>
    </xf>
    <xf numFmtId="0" fontId="8" fillId="0" borderId="1" xfId="0" applyFont="1" applyBorder="1" applyAlignment="1">
      <alignment horizontal="left" vertical="top" wrapText="1"/>
    </xf>
    <xf numFmtId="0" fontId="21" fillId="0" borderId="1" xfId="0" applyFont="1" applyBorder="1" applyAlignment="1">
      <alignment horizontal="left" vertical="top" wrapText="1" indent="1"/>
    </xf>
    <xf numFmtId="0" fontId="12" fillId="0" borderId="1" xfId="2" applyBorder="1" applyAlignment="1" applyProtection="1">
      <alignment horizontal="left" vertical="top" wrapText="1" indent="2"/>
    </xf>
    <xf numFmtId="0" fontId="21" fillId="0" borderId="1" xfId="0" applyFont="1" applyBorder="1" applyAlignment="1">
      <alignment horizontal="left" vertical="top" wrapText="1" indent="2"/>
    </xf>
    <xf numFmtId="0" fontId="7" fillId="0" borderId="1" xfId="3" applyBorder="1" applyAlignment="1">
      <alignment horizontal="left" vertical="top" wrapText="1" indent="1"/>
    </xf>
    <xf numFmtId="0" fontId="7" fillId="0" borderId="1" xfId="0" applyFont="1" applyBorder="1" applyAlignment="1">
      <alignment horizontal="left" vertical="top" wrapText="1" indent="1"/>
    </xf>
    <xf numFmtId="0" fontId="8" fillId="6" borderId="1" xfId="0" applyFont="1" applyFill="1" applyBorder="1" applyAlignment="1">
      <alignment horizontal="left" vertical="top" wrapText="1"/>
    </xf>
    <xf numFmtId="0" fontId="2" fillId="0" borderId="1" xfId="0" applyFont="1" applyBorder="1" applyAlignment="1">
      <alignment horizontal="left" vertical="top" wrapText="1" indent="1"/>
    </xf>
    <xf numFmtId="0" fontId="2" fillId="0" borderId="1" xfId="0" applyFont="1" applyBorder="1" applyAlignment="1">
      <alignment horizontal="left" vertical="top" wrapText="1" indent="2"/>
    </xf>
    <xf numFmtId="0" fontId="8" fillId="0" borderId="1" xfId="0" applyFont="1" applyBorder="1" applyAlignment="1">
      <alignment horizontal="left" vertical="top" wrapText="1" indent="1"/>
    </xf>
    <xf numFmtId="0" fontId="2" fillId="0" borderId="1" xfId="0" applyFont="1" applyBorder="1" applyAlignment="1">
      <alignment horizontal="left" vertical="center" wrapText="1" indent="2"/>
    </xf>
    <xf numFmtId="0" fontId="19" fillId="3" borderId="1" xfId="0" applyFont="1" applyFill="1" applyBorder="1" applyAlignment="1">
      <alignment horizontal="left"/>
    </xf>
    <xf numFmtId="0" fontId="10" fillId="0" borderId="1" xfId="0" applyFont="1" applyBorder="1" applyAlignment="1">
      <alignment horizontal="left" vertical="top" wrapText="1" indent="1"/>
    </xf>
    <xf numFmtId="0" fontId="8" fillId="0" borderId="1" xfId="4" applyFont="1" applyBorder="1" applyAlignment="1">
      <alignment horizontal="right" vertical="top" wrapText="1"/>
    </xf>
    <xf numFmtId="0" fontId="24" fillId="0" borderId="1" xfId="0" applyFont="1" applyBorder="1" applyAlignment="1">
      <alignment horizontal="right" vertical="top" wrapText="1"/>
    </xf>
    <xf numFmtId="0" fontId="24" fillId="0" borderId="6" xfId="0" applyFont="1" applyBorder="1" applyAlignment="1">
      <alignment horizontal="right" vertical="top" wrapText="1"/>
    </xf>
    <xf numFmtId="0" fontId="8" fillId="0" borderId="3" xfId="0" applyFont="1" applyBorder="1" applyAlignment="1">
      <alignment horizontal="right" vertical="top" wrapText="1"/>
    </xf>
    <xf numFmtId="5" fontId="8" fillId="5" borderId="1" xfId="0" applyNumberFormat="1" applyFont="1" applyFill="1" applyBorder="1" applyAlignment="1">
      <alignment horizontal="left" vertical="top" wrapText="1" indent="1"/>
    </xf>
    <xf numFmtId="0" fontId="7" fillId="0" borderId="1" xfId="4" applyBorder="1" applyAlignment="1">
      <alignment horizontal="right" vertical="top" wrapText="1"/>
    </xf>
    <xf numFmtId="0" fontId="7" fillId="0" borderId="6" xfId="0" applyFont="1" applyBorder="1" applyAlignment="1">
      <alignment horizontal="right" vertical="top" wrapText="1"/>
    </xf>
    <xf numFmtId="0" fontId="8" fillId="0" borderId="3" xfId="0" applyFont="1" applyBorder="1" applyAlignment="1">
      <alignment horizontal="right" vertical="center" wrapText="1"/>
    </xf>
    <xf numFmtId="0" fontId="2" fillId="0" borderId="1" xfId="0" applyFont="1" applyBorder="1" applyAlignment="1">
      <alignment horizontal="left" vertical="center" wrapText="1" indent="1"/>
    </xf>
    <xf numFmtId="0" fontId="2" fillId="0" borderId="3" xfId="0" applyFont="1" applyBorder="1" applyAlignment="1">
      <alignment horizontal="left" vertical="center" wrapText="1" indent="1"/>
    </xf>
    <xf numFmtId="0" fontId="21" fillId="0" borderId="1" xfId="0" applyFont="1" applyBorder="1" applyAlignment="1">
      <alignment horizontal="left" vertical="top" wrapText="1" indent="3"/>
    </xf>
    <xf numFmtId="5" fontId="7" fillId="0" borderId="1" xfId="0" applyNumberFormat="1" applyFont="1" applyBorder="1" applyAlignment="1">
      <alignment horizontal="left" vertical="top" wrapText="1" indent="1"/>
    </xf>
    <xf numFmtId="0" fontId="10" fillId="4" borderId="1" xfId="0" applyFont="1" applyFill="1" applyBorder="1" applyAlignment="1">
      <alignment horizontal="center" vertical="center"/>
    </xf>
    <xf numFmtId="49" fontId="3" fillId="2" borderId="0" xfId="0" applyNumberFormat="1" applyFont="1" applyFill="1" applyAlignment="1">
      <alignment horizontal="left" indent="8"/>
    </xf>
    <xf numFmtId="0" fontId="3" fillId="2" borderId="0" xfId="0" applyFont="1" applyFill="1" applyAlignment="1">
      <alignment horizontal="left" indent="8"/>
    </xf>
    <xf numFmtId="0" fontId="4" fillId="2" borderId="0" xfId="0" applyFont="1" applyFill="1" applyAlignment="1">
      <alignment horizontal="left" indent="8"/>
    </xf>
    <xf numFmtId="0" fontId="6"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left" vertical="center" wrapText="1" indent="1"/>
      <protection locked="0"/>
    </xf>
    <xf numFmtId="0" fontId="9" fillId="0" borderId="1" xfId="0" applyFont="1" applyBorder="1" applyAlignment="1">
      <alignment horizontal="left" vertical="center"/>
    </xf>
    <xf numFmtId="10" fontId="9" fillId="0" borderId="1" xfId="1" applyNumberFormat="1" applyFont="1" applyFill="1" applyBorder="1" applyAlignment="1">
      <alignment horizontal="left" vertical="center"/>
    </xf>
    <xf numFmtId="2" fontId="11" fillId="0" borderId="1" xfId="0" applyNumberFormat="1" applyFont="1" applyBorder="1" applyAlignment="1">
      <alignment horizontal="left" vertical="center"/>
    </xf>
    <xf numFmtId="49" fontId="9" fillId="0" borderId="1" xfId="0" applyNumberFormat="1" applyFont="1" applyBorder="1" applyAlignment="1">
      <alignment horizontal="left" vertical="center"/>
    </xf>
    <xf numFmtId="49" fontId="12" fillId="0" borderId="1" xfId="2" applyNumberFormat="1" applyFill="1" applyBorder="1" applyAlignment="1">
      <alignment horizontal="left" vertical="center"/>
    </xf>
    <xf numFmtId="5" fontId="8" fillId="5" borderId="1" xfId="0" applyNumberFormat="1"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vertical="center" wrapText="1"/>
      <protection locked="0"/>
    </xf>
    <xf numFmtId="0" fontId="2" fillId="0" borderId="2" xfId="0" applyFont="1" applyBorder="1" applyAlignment="1">
      <alignment horizontal="left" vertical="top"/>
    </xf>
    <xf numFmtId="0" fontId="2" fillId="0" borderId="3" xfId="0" applyFont="1" applyBorder="1" applyAlignment="1">
      <alignment horizontal="left" vertical="top"/>
    </xf>
    <xf numFmtId="0" fontId="21" fillId="0" borderId="2" xfId="0" applyFont="1" applyBorder="1" applyAlignment="1">
      <alignment horizontal="left" vertical="top" wrapText="1" indent="1"/>
    </xf>
    <xf numFmtId="0" fontId="21" fillId="0" borderId="3" xfId="0" applyFont="1" applyBorder="1" applyAlignment="1">
      <alignment horizontal="left" vertical="top" wrapText="1" indent="1"/>
    </xf>
    <xf numFmtId="0" fontId="2" fillId="0" borderId="1" xfId="0" applyFont="1" applyBorder="1" applyAlignment="1">
      <alignment horizontal="center" vertical="center" wrapText="1"/>
    </xf>
    <xf numFmtId="0" fontId="20" fillId="3" borderId="1" xfId="0" applyFont="1" applyFill="1" applyBorder="1" applyAlignment="1">
      <alignment horizontal="center" vertical="center"/>
    </xf>
    <xf numFmtId="0" fontId="6" fillId="3" borderId="1" xfId="5" applyFont="1" applyFill="1" applyBorder="1" applyAlignment="1">
      <alignment horizontal="center" vertical="center"/>
    </xf>
    <xf numFmtId="0" fontId="15" fillId="0" borderId="0" xfId="0" applyFont="1" applyAlignment="1">
      <alignment horizontal="left" vertical="center"/>
    </xf>
    <xf numFmtId="0" fontId="20" fillId="3" borderId="1" xfId="0" applyFont="1" applyFill="1" applyBorder="1" applyAlignment="1">
      <alignment horizontal="center" vertical="center" wrapText="1"/>
    </xf>
    <xf numFmtId="49" fontId="12" fillId="0" borderId="1" xfId="2" applyNumberFormat="1" applyBorder="1" applyAlignment="1">
      <alignment horizontal="left" vertical="center"/>
    </xf>
    <xf numFmtId="9" fontId="7" fillId="0" borderId="1" xfId="0" applyNumberFormat="1" applyFont="1" applyBorder="1" applyAlignment="1" applyProtection="1">
      <alignment horizontal="center" vertical="center" wrapText="1"/>
      <protection locked="0"/>
    </xf>
  </cellXfs>
  <cellStyles count="7">
    <cellStyle name="Hyperlink" xfId="2" builtinId="8"/>
    <cellStyle name="Normal" xfId="0" builtinId="0"/>
    <cellStyle name="Normal 10" xfId="5" xr:uid="{DF4A6CD4-C515-4DF0-A3C2-7B18312EBBD3}"/>
    <cellStyle name="Normal 16" xfId="6" xr:uid="{D18B784E-ED20-4669-B0D1-D9A7B457C23E}"/>
    <cellStyle name="Normal 9" xfId="3" xr:uid="{BA87B30E-FC0C-4C5B-BCE1-0D2F27B122AE}"/>
    <cellStyle name="Normal_Bid Scope Checklist Template" xfId="4" xr:uid="{31882B0D-2C31-4750-B831-3A66A96756B6}"/>
    <cellStyle name="Percent" xfId="1" builtinId="5"/>
  </cellStyles>
  <dxfs count="6">
    <dxf>
      <fill>
        <patternFill>
          <bgColor theme="0" tint="-0.24994659260841701"/>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106892</xdr:rowOff>
    </xdr:from>
    <xdr:to>
      <xdr:col>1</xdr:col>
      <xdr:colOff>609600</xdr:colOff>
      <xdr:row>2</xdr:row>
      <xdr:rowOff>132788</xdr:rowOff>
    </xdr:to>
    <xdr:pic>
      <xdr:nvPicPr>
        <xdr:cNvPr id="2" name="Picture 1">
          <a:extLst>
            <a:ext uri="{FF2B5EF4-FFF2-40B4-BE49-F238E27FC236}">
              <a16:creationId xmlns:a16="http://schemas.microsoft.com/office/drawing/2014/main" id="{E1A874E8-335B-4391-A990-4EC1C0969E9D}"/>
            </a:ext>
          </a:extLst>
        </xdr:cNvPr>
        <xdr:cNvPicPr>
          <a:picLocks noChangeAspect="1"/>
        </xdr:cNvPicPr>
      </xdr:nvPicPr>
      <xdr:blipFill>
        <a:blip xmlns:r="http://schemas.openxmlformats.org/officeDocument/2006/relationships" r:embed="rId1"/>
        <a:stretch>
          <a:fillRect/>
        </a:stretch>
      </xdr:blipFill>
      <xdr:spPr>
        <a:xfrm>
          <a:off x="203200" y="106892"/>
          <a:ext cx="625475" cy="6735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lix.holder.com/Documents%20and%20Settings/awalker/Application%20Data/Microsoft/Excel/New%20PO%20Checklist%20Template%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BID EVAL"/>
      <sheetName val="OAA"/>
      <sheetName val="REDPEN"/>
      <sheetName val="Suggestions &amp; Questions"/>
      <sheetName val="Do Not Touch"/>
      <sheetName val="Processing"/>
      <sheetName val="Project_Information"/>
      <sheetName val="BID_EVAL"/>
      <sheetName val="Suggestions_&amp;_Questions"/>
      <sheetName val="Do_Not_Tou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ary@eckardtgroup.com" TargetMode="External"/><Relationship Id="rId1" Type="http://schemas.openxmlformats.org/officeDocument/2006/relationships/hyperlink" Target="mailto:k.mabe@eckardtgroup.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project.helixteam.com/FileDownload?collection=HelixProjectFiles&amp;_id=62685494231b0700177533f4&amp;propName=attachment&amp;fileName=Verizon%20Roswell%201%20-%20MEP%20Team%20Approach%20Request%20for%20Proposal%20-%204.25.22.pdf&amp;preferViewer=true&amp;projectID=60d24fbb30944d00139c9b8c"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C405E-52B7-408B-9202-6CCD3B8FD4A9}">
  <sheetPr codeName="Sheet10">
    <tabColor rgb="FFFFFF00"/>
  </sheetPr>
  <dimension ref="A1:I32"/>
  <sheetViews>
    <sheetView view="pageBreakPreview" topLeftCell="A7" zoomScaleNormal="100" zoomScaleSheetLayoutView="100" workbookViewId="0">
      <selection activeCell="D32" sqref="D32"/>
    </sheetView>
  </sheetViews>
  <sheetFormatPr defaultColWidth="9.109375" defaultRowHeight="13.2"/>
  <cols>
    <col min="1" max="1" width="3.33203125" style="5" customWidth="1"/>
    <col min="2" max="2" width="25.33203125" style="5" customWidth="1"/>
    <col min="3" max="3" width="63.88671875" style="5" customWidth="1"/>
    <col min="4" max="4" width="4.6640625" style="5" customWidth="1"/>
    <col min="5" max="5" width="3.33203125" style="5" customWidth="1"/>
    <col min="6" max="6" width="3.33203125" style="5" hidden="1" customWidth="1"/>
    <col min="7" max="7" width="25.33203125" style="5" hidden="1" customWidth="1"/>
    <col min="8" max="8" width="63.88671875" style="5" hidden="1" customWidth="1"/>
    <col min="9" max="9" width="3.33203125" style="5" hidden="1" customWidth="1"/>
    <col min="10" max="16384" width="9.109375" style="5"/>
  </cols>
  <sheetData>
    <row r="1" spans="1:9" ht="25.5" customHeight="1">
      <c r="A1" s="1"/>
      <c r="B1" s="140" t="str">
        <f>H5</f>
        <v>Verizon Roswell 1</v>
      </c>
      <c r="C1" s="141"/>
      <c r="D1" s="141"/>
      <c r="E1" s="2"/>
      <c r="F1" s="1"/>
      <c r="G1" s="3"/>
      <c r="H1" s="4"/>
      <c r="I1" s="4"/>
    </row>
    <row r="2" spans="1:9" ht="25.5" customHeight="1">
      <c r="A2" s="1"/>
      <c r="B2" s="142" t="s">
        <v>0</v>
      </c>
      <c r="C2" s="142"/>
      <c r="D2" s="142"/>
      <c r="E2" s="2"/>
      <c r="F2" s="1"/>
      <c r="G2" s="6"/>
      <c r="H2" s="6"/>
      <c r="I2" s="6"/>
    </row>
    <row r="3" spans="1:9" ht="20.100000000000001" customHeight="1">
      <c r="A3" s="1"/>
      <c r="B3" s="1"/>
      <c r="C3" s="7"/>
      <c r="D3" s="7"/>
      <c r="E3" s="2"/>
      <c r="F3" s="1"/>
      <c r="G3" s="1"/>
      <c r="H3" s="7"/>
      <c r="I3" s="7"/>
    </row>
    <row r="4" spans="1:9" ht="20.100000000000001" customHeight="1">
      <c r="A4" s="1"/>
      <c r="B4" s="143" t="s">
        <v>1</v>
      </c>
      <c r="C4" s="143"/>
      <c r="D4" s="143"/>
      <c r="E4" s="1"/>
      <c r="F4" s="1"/>
      <c r="G4" s="143" t="s">
        <v>2</v>
      </c>
      <c r="H4" s="143"/>
      <c r="I4" s="1"/>
    </row>
    <row r="5" spans="1:9" ht="19.5" customHeight="1">
      <c r="A5" s="1"/>
      <c r="B5" s="144" t="s">
        <v>3</v>
      </c>
      <c r="C5" s="144"/>
      <c r="D5" s="144"/>
      <c r="E5" s="1"/>
      <c r="F5" s="1"/>
      <c r="G5" s="8" t="s">
        <v>4</v>
      </c>
      <c r="H5" s="9" t="s">
        <v>5</v>
      </c>
      <c r="I5" s="1"/>
    </row>
    <row r="6" spans="1:9" ht="20.100000000000001" customHeight="1">
      <c r="A6" s="1"/>
      <c r="B6" s="144"/>
      <c r="C6" s="144"/>
      <c r="D6" s="144"/>
      <c r="E6" s="1"/>
      <c r="F6" s="1"/>
      <c r="G6" s="8" t="s">
        <v>6</v>
      </c>
      <c r="H6" s="9" t="s">
        <v>7</v>
      </c>
      <c r="I6" s="1"/>
    </row>
    <row r="7" spans="1:9" ht="20.100000000000001" customHeight="1">
      <c r="A7" s="1"/>
      <c r="B7" s="10"/>
      <c r="C7" s="11"/>
      <c r="D7" s="11"/>
      <c r="E7" s="1"/>
      <c r="F7" s="1"/>
      <c r="G7" s="8" t="s">
        <v>8</v>
      </c>
      <c r="H7" s="9" t="s">
        <v>9</v>
      </c>
      <c r="I7" s="1"/>
    </row>
    <row r="8" spans="1:9" ht="20.100000000000001" customHeight="1">
      <c r="A8" s="1"/>
      <c r="B8" s="139" t="s">
        <v>10</v>
      </c>
      <c r="C8" s="139"/>
      <c r="D8" s="139"/>
      <c r="E8" s="1"/>
      <c r="F8" s="1"/>
      <c r="G8" s="13" t="s">
        <v>11</v>
      </c>
      <c r="H8" s="9" t="s">
        <v>12</v>
      </c>
      <c r="I8" s="1"/>
    </row>
    <row r="9" spans="1:9" ht="20.100000000000001" customHeight="1">
      <c r="A9" s="1"/>
      <c r="B9" s="8" t="s">
        <v>13</v>
      </c>
      <c r="C9" s="146" t="s">
        <v>224</v>
      </c>
      <c r="D9" s="146"/>
      <c r="E9" s="1"/>
      <c r="F9" s="1"/>
      <c r="G9" s="13" t="s">
        <v>15</v>
      </c>
      <c r="H9" s="9" t="s">
        <v>9</v>
      </c>
      <c r="I9" s="1"/>
    </row>
    <row r="10" spans="1:9" ht="20.100000000000001" customHeight="1">
      <c r="A10" s="1"/>
      <c r="B10" s="8" t="s">
        <v>16</v>
      </c>
      <c r="C10" s="146" t="s">
        <v>225</v>
      </c>
      <c r="D10" s="146"/>
      <c r="E10" s="1"/>
      <c r="F10" s="1"/>
      <c r="G10" s="13" t="s">
        <v>17</v>
      </c>
      <c r="H10" s="9" t="s">
        <v>12</v>
      </c>
      <c r="I10" s="1"/>
    </row>
    <row r="11" spans="1:9" ht="20.100000000000001" customHeight="1">
      <c r="A11" s="1"/>
      <c r="B11" s="8" t="s">
        <v>18</v>
      </c>
      <c r="C11" s="146" t="s">
        <v>226</v>
      </c>
      <c r="D11" s="146"/>
      <c r="E11" s="1"/>
      <c r="F11" s="1"/>
      <c r="G11" s="13" t="s">
        <v>19</v>
      </c>
      <c r="H11" s="9" t="s">
        <v>20</v>
      </c>
      <c r="I11" s="1"/>
    </row>
    <row r="12" spans="1:9" ht="20.100000000000001" customHeight="1">
      <c r="A12" s="1"/>
      <c r="B12" s="8" t="s">
        <v>21</v>
      </c>
      <c r="C12" s="147">
        <v>8.0000000000000002E-3</v>
      </c>
      <c r="D12" s="147"/>
      <c r="E12" s="1"/>
      <c r="F12" s="1"/>
      <c r="G12" s="8" t="s">
        <v>22</v>
      </c>
      <c r="H12" s="9" t="s">
        <v>23</v>
      </c>
      <c r="I12" s="1"/>
    </row>
    <row r="13" spans="1:9" ht="20.100000000000001" customHeight="1">
      <c r="A13" s="1"/>
      <c r="B13" s="14" t="s">
        <v>24</v>
      </c>
      <c r="C13" s="148">
        <v>0.88</v>
      </c>
      <c r="D13" s="148"/>
      <c r="E13" s="1"/>
      <c r="F13" s="1"/>
      <c r="G13" s="8" t="s">
        <v>25</v>
      </c>
      <c r="H13" s="9" t="s">
        <v>26</v>
      </c>
      <c r="I13" s="1"/>
    </row>
    <row r="14" spans="1:9" ht="20.100000000000001" customHeight="1">
      <c r="A14" s="1"/>
      <c r="B14" s="8" t="s">
        <v>27</v>
      </c>
      <c r="C14" s="149" t="s">
        <v>225</v>
      </c>
      <c r="D14" s="149"/>
      <c r="E14" s="1"/>
      <c r="F14" s="1"/>
      <c r="G14" s="8" t="s">
        <v>28</v>
      </c>
      <c r="H14" s="9" t="s">
        <v>29</v>
      </c>
      <c r="I14" s="1"/>
    </row>
    <row r="15" spans="1:9" ht="20.100000000000001" customHeight="1">
      <c r="A15" s="1"/>
      <c r="B15" s="8" t="s">
        <v>30</v>
      </c>
      <c r="C15" s="150" t="s">
        <v>227</v>
      </c>
      <c r="D15" s="149"/>
      <c r="E15" s="1"/>
      <c r="F15" s="1"/>
      <c r="G15" s="143" t="s">
        <v>31</v>
      </c>
      <c r="H15" s="143"/>
      <c r="I15" s="1"/>
    </row>
    <row r="16" spans="1:9" ht="20.100000000000001" customHeight="1">
      <c r="A16" s="1"/>
      <c r="B16" s="8" t="s">
        <v>32</v>
      </c>
      <c r="C16" s="149" t="s">
        <v>228</v>
      </c>
      <c r="D16" s="149"/>
      <c r="E16" s="1"/>
      <c r="F16" s="1"/>
      <c r="G16" s="8" t="s">
        <v>33</v>
      </c>
      <c r="H16" s="9" t="s">
        <v>34</v>
      </c>
      <c r="I16" s="1"/>
    </row>
    <row r="17" spans="1:9" ht="20.100000000000001" customHeight="1">
      <c r="A17" s="1"/>
      <c r="B17" s="8" t="s">
        <v>35</v>
      </c>
      <c r="C17" s="162" t="s">
        <v>229</v>
      </c>
      <c r="D17" s="149"/>
      <c r="E17" s="1"/>
      <c r="F17" s="1"/>
      <c r="G17" s="8" t="s">
        <v>36</v>
      </c>
      <c r="H17" s="9" t="s">
        <v>37</v>
      </c>
      <c r="I17" s="1"/>
    </row>
    <row r="18" spans="1:9" ht="20.100000000000001" customHeight="1">
      <c r="A18" s="1"/>
      <c r="B18" s="139" t="s">
        <v>38</v>
      </c>
      <c r="C18" s="139"/>
      <c r="D18" s="12" t="s">
        <v>39</v>
      </c>
      <c r="E18" s="15"/>
      <c r="F18" s="15"/>
      <c r="G18" s="8" t="s">
        <v>40</v>
      </c>
      <c r="H18" s="16" t="s">
        <v>37</v>
      </c>
      <c r="I18" s="15"/>
    </row>
    <row r="19" spans="1:9" ht="20.100000000000001" customHeight="1">
      <c r="A19" s="1"/>
      <c r="B19" s="145" t="s">
        <v>41</v>
      </c>
      <c r="C19" s="145"/>
      <c r="D19" s="17" t="s">
        <v>230</v>
      </c>
      <c r="E19" s="15"/>
      <c r="F19" s="15"/>
      <c r="G19" s="8" t="s">
        <v>42</v>
      </c>
      <c r="H19" s="9" t="s">
        <v>37</v>
      </c>
      <c r="I19" s="15"/>
    </row>
    <row r="20" spans="1:9" ht="20.100000000000001" customHeight="1">
      <c r="A20" s="1"/>
      <c r="B20" s="145" t="s">
        <v>43</v>
      </c>
      <c r="C20" s="145"/>
      <c r="D20" s="17" t="s">
        <v>230</v>
      </c>
      <c r="E20" s="15"/>
      <c r="F20" s="15"/>
      <c r="G20" s="8" t="s">
        <v>44</v>
      </c>
      <c r="H20" s="9" t="s">
        <v>45</v>
      </c>
      <c r="I20" s="15"/>
    </row>
    <row r="21" spans="1:9" ht="20.100000000000001" customHeight="1">
      <c r="A21" s="1"/>
      <c r="B21" s="145" t="s">
        <v>46</v>
      </c>
      <c r="C21" s="145"/>
      <c r="D21" s="152" t="s">
        <v>230</v>
      </c>
      <c r="E21" s="15"/>
      <c r="F21" s="15"/>
      <c r="G21" s="8" t="s">
        <v>47</v>
      </c>
      <c r="H21" s="9" t="s">
        <v>48</v>
      </c>
      <c r="I21" s="15"/>
    </row>
    <row r="22" spans="1:9" ht="20.100000000000001" customHeight="1">
      <c r="A22" s="1"/>
      <c r="B22" s="145"/>
      <c r="C22" s="145"/>
      <c r="D22" s="152"/>
      <c r="E22" s="15"/>
      <c r="F22" s="15"/>
      <c r="G22" s="8" t="s">
        <v>49</v>
      </c>
      <c r="H22" s="9" t="s">
        <v>34</v>
      </c>
      <c r="I22" s="15"/>
    </row>
    <row r="23" spans="1:9" ht="20.100000000000001" customHeight="1">
      <c r="A23" s="1"/>
      <c r="B23" s="145"/>
      <c r="C23" s="145"/>
      <c r="D23" s="152"/>
      <c r="E23" s="15"/>
      <c r="F23" s="15"/>
      <c r="G23" s="8" t="s">
        <v>50</v>
      </c>
      <c r="H23" s="9" t="s">
        <v>51</v>
      </c>
      <c r="I23" s="15"/>
    </row>
    <row r="24" spans="1:9" ht="20.100000000000001" customHeight="1">
      <c r="A24" s="1"/>
      <c r="B24" s="145"/>
      <c r="C24" s="145"/>
      <c r="D24" s="152"/>
      <c r="E24" s="15"/>
      <c r="F24" s="15"/>
      <c r="G24" s="8" t="s">
        <v>52</v>
      </c>
      <c r="H24" s="9" t="s">
        <v>53</v>
      </c>
      <c r="I24" s="15"/>
    </row>
    <row r="25" spans="1:9" ht="20.100000000000001" customHeight="1">
      <c r="A25" s="1"/>
      <c r="B25" s="151" t="str">
        <f>IF(AND(C13&lt;1, C13&gt;0), "Safety Documentation Not Required (as EMR is less than 1.00)", "Required Safety Documentation (for EMR greater or equal to 1.00)")</f>
        <v>Safety Documentation Not Required (as EMR is less than 1.00)</v>
      </c>
      <c r="C25" s="151"/>
      <c r="D25" s="151"/>
      <c r="E25" s="15"/>
      <c r="F25" s="15"/>
      <c r="G25" s="8" t="s">
        <v>54</v>
      </c>
      <c r="H25" s="9" t="s">
        <v>55</v>
      </c>
      <c r="I25" s="15"/>
    </row>
    <row r="26" spans="1:9" ht="20.100000000000001" customHeight="1">
      <c r="A26" s="1"/>
      <c r="B26" s="145" t="s">
        <v>56</v>
      </c>
      <c r="C26" s="145"/>
      <c r="D26" s="17" t="str">
        <f>IF(OR($C$13&gt;1, $C$13=0),"", "N/A")</f>
        <v>N/A</v>
      </c>
      <c r="E26" s="1"/>
      <c r="F26" s="1"/>
      <c r="G26" s="8" t="s">
        <v>57</v>
      </c>
      <c r="H26" s="9" t="s">
        <v>58</v>
      </c>
      <c r="I26" s="1"/>
    </row>
    <row r="27" spans="1:9" ht="20.100000000000001" customHeight="1">
      <c r="A27" s="1"/>
      <c r="B27" s="145" t="s">
        <v>59</v>
      </c>
      <c r="C27" s="145"/>
      <c r="D27" s="17" t="str">
        <f>IF(OR($C$13&gt;1, $C$13=0),"", "N/A")</f>
        <v>N/A</v>
      </c>
      <c r="E27" s="1"/>
      <c r="F27" s="1"/>
      <c r="G27" s="8" t="s">
        <v>60</v>
      </c>
      <c r="H27" s="9" t="s">
        <v>58</v>
      </c>
      <c r="I27" s="1"/>
    </row>
    <row r="28" spans="1:9" ht="20.100000000000001" customHeight="1">
      <c r="A28" s="1"/>
      <c r="B28" s="145" t="s">
        <v>61</v>
      </c>
      <c r="C28" s="145"/>
      <c r="D28" s="17" t="str">
        <f>IF(OR($C$13&gt;1, $C$13=0),"", "N/A")</f>
        <v>N/A</v>
      </c>
      <c r="E28" s="1"/>
      <c r="F28" s="1"/>
      <c r="G28" s="1"/>
      <c r="H28" s="1"/>
      <c r="I28" s="2"/>
    </row>
    <row r="29" spans="1:9" ht="20.100000000000001" customHeight="1">
      <c r="A29" s="1"/>
      <c r="B29" s="151" t="str">
        <f>IF(OR('SCL - Bid Eval'!$C$113 &gt;= 100000,'SCL - Bid Eval'!$C$113 =0), "Subcontractor Default Insurance Requirements (for contracts over $100k)", "SDI Documentation Not Required (for contracts less than $100k)")</f>
        <v>Subcontractor Default Insurance Requirements (for contracts over $100k)</v>
      </c>
      <c r="C29" s="151"/>
      <c r="D29" s="151"/>
      <c r="E29" s="1"/>
      <c r="F29" s="18"/>
      <c r="G29" s="18"/>
      <c r="H29" s="1"/>
      <c r="I29" s="2"/>
    </row>
    <row r="30" spans="1:9" ht="20.100000000000001" customHeight="1">
      <c r="A30" s="1"/>
      <c r="B30" s="145" t="s">
        <v>62</v>
      </c>
      <c r="C30" s="145"/>
      <c r="D30" s="17" t="s">
        <v>231</v>
      </c>
      <c r="E30" s="1"/>
      <c r="F30" s="1"/>
      <c r="G30" s="1"/>
      <c r="H30" s="1"/>
      <c r="I30" s="1"/>
    </row>
    <row r="31" spans="1:9" ht="20.100000000000001" customHeight="1">
      <c r="A31" s="1"/>
      <c r="B31" s="145" t="s">
        <v>63</v>
      </c>
      <c r="C31" s="145"/>
      <c r="D31" s="17" t="s">
        <v>231</v>
      </c>
      <c r="E31" s="1"/>
      <c r="F31" s="1"/>
      <c r="G31" s="1"/>
      <c r="H31" s="1"/>
      <c r="I31" s="1"/>
    </row>
    <row r="32" spans="1:9" ht="20.100000000000001" customHeight="1">
      <c r="A32" s="1"/>
      <c r="B32" s="1"/>
      <c r="C32" s="1"/>
      <c r="D32" s="1"/>
      <c r="E32" s="1"/>
      <c r="F32" s="1"/>
      <c r="G32" s="1"/>
      <c r="H32" s="1"/>
      <c r="I32" s="1"/>
    </row>
  </sheetData>
  <protectedRanges>
    <protectedRange password="DA21" sqref="B25:B26 B19:B21 B29" name="Range1_3"/>
    <protectedRange password="DA21" sqref="B27:B28 B30:B31" name="Range1_3_2"/>
  </protectedRanges>
  <mergeCells count="28">
    <mergeCell ref="B29:D29"/>
    <mergeCell ref="B30:C30"/>
    <mergeCell ref="B31:C31"/>
    <mergeCell ref="B20:C20"/>
    <mergeCell ref="B21:C24"/>
    <mergeCell ref="D21:D24"/>
    <mergeCell ref="B25:D25"/>
    <mergeCell ref="B26:C26"/>
    <mergeCell ref="B27:C27"/>
    <mergeCell ref="G15:H15"/>
    <mergeCell ref="C16:D16"/>
    <mergeCell ref="C17:D17"/>
    <mergeCell ref="B18:C18"/>
    <mergeCell ref="B28:C28"/>
    <mergeCell ref="B19:C19"/>
    <mergeCell ref="C9:D9"/>
    <mergeCell ref="C10:D10"/>
    <mergeCell ref="C11:D11"/>
    <mergeCell ref="C12:D12"/>
    <mergeCell ref="C13:D13"/>
    <mergeCell ref="C14:D14"/>
    <mergeCell ref="C15:D15"/>
    <mergeCell ref="B8:D8"/>
    <mergeCell ref="B1:D1"/>
    <mergeCell ref="B2:D2"/>
    <mergeCell ref="B4:D4"/>
    <mergeCell ref="G4:H4"/>
    <mergeCell ref="B5:D6"/>
  </mergeCells>
  <conditionalFormatting sqref="B25:D28">
    <cfRule type="expression" dxfId="5" priority="4">
      <formula>AND($C$13&lt;1, $C$13&gt;0)</formula>
    </cfRule>
  </conditionalFormatting>
  <conditionalFormatting sqref="B26:C28">
    <cfRule type="expression" dxfId="4" priority="5">
      <formula>$C$13&gt;=1</formula>
    </cfRule>
  </conditionalFormatting>
  <conditionalFormatting sqref="D26:D28">
    <cfRule type="expression" dxfId="3" priority="6">
      <formula>OR($C$13&gt;=1, $C$13=0)</formula>
    </cfRule>
  </conditionalFormatting>
  <hyperlinks>
    <hyperlink ref="C15" r:id="rId1" xr:uid="{4BB71D3C-F37A-48D0-9551-7BD88DAEEC75}"/>
    <hyperlink ref="C17" r:id="rId2" xr:uid="{46E8D2B6-68AF-44DA-B97B-9EA74A6DDA70}"/>
  </hyperlinks>
  <pageMargins left="0.7" right="0.7" top="0.75" bottom="0.75" header="0.3" footer="0.3"/>
  <pageSetup scale="44" orientation="portrait" r:id="rId3"/>
  <colBreaks count="1" manualBreakCount="1">
    <brk id="5" max="37" man="1"/>
  </colBreaks>
  <drawing r:id="rId4"/>
  <extLst>
    <ext xmlns:x14="http://schemas.microsoft.com/office/spreadsheetml/2009/9/main" uri="{78C0D931-6437-407d-A8EE-F0AAD7539E65}">
      <x14:conditionalFormattings>
        <x14:conditionalFormatting xmlns:xm="http://schemas.microsoft.com/office/excel/2006/main">
          <x14:cfRule type="expression" priority="3" id="{6853EA46-28EC-467F-ABFD-22F323E2849E}">
            <xm:f>OR('SCL - Bid Eval'!$C$113 &gt;= 100000, 'SCL - Bid Eval'!$C$113 = 0)</xm:f>
            <x14:dxf>
              <fill>
                <patternFill>
                  <bgColor rgb="FFFFFF00"/>
                </patternFill>
              </fill>
            </x14:dxf>
          </x14:cfRule>
          <xm:sqref>D30:D31</xm:sqref>
        </x14:conditionalFormatting>
        <x14:conditionalFormatting xmlns:xm="http://schemas.microsoft.com/office/excel/2006/main">
          <x14:cfRule type="expression" priority="2" id="{80D6F27E-6F73-4199-B795-48904A55D439}">
            <xm:f>OR('SCL - Bid Eval'!$C$113 &gt;= 100000, 'SCL - Bid Eval'!$C$113 = 0)</xm:f>
            <x14:dxf>
              <fill>
                <patternFill>
                  <bgColor theme="0"/>
                </patternFill>
              </fill>
            </x14:dxf>
          </x14:cfRule>
          <xm:sqref>B30:C31</xm:sqref>
        </x14:conditionalFormatting>
        <x14:conditionalFormatting xmlns:xm="http://schemas.microsoft.com/office/excel/2006/main">
          <x14:cfRule type="expression" priority="1" id="{18693D53-14E5-43AF-8FAD-2FCF9D20AF09}">
            <xm:f>AND('SCL - Bid Eval'!$C$113 &lt; 100000, 'SCL - Bid Eval'!$C$113 &gt; 0)</xm:f>
            <x14:dxf>
              <fill>
                <patternFill>
                  <bgColor theme="0" tint="-0.24994659260841701"/>
                </patternFill>
              </fill>
            </x14:dxf>
          </x14:cfRule>
          <xm:sqref>B29:D31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FBA03-DC59-485B-BB42-C764D0D8988C}">
  <sheetPr codeName="Sheet9">
    <tabColor theme="3"/>
    <pageSetUpPr fitToPage="1"/>
  </sheetPr>
  <dimension ref="A1:C154"/>
  <sheetViews>
    <sheetView tabSelected="1" view="pageBreakPreview" topLeftCell="A130" zoomScaleNormal="100" zoomScaleSheetLayoutView="100" workbookViewId="0">
      <selection activeCell="C113" sqref="C113"/>
    </sheetView>
  </sheetViews>
  <sheetFormatPr defaultColWidth="9.109375" defaultRowHeight="14.4"/>
  <cols>
    <col min="1" max="1" width="4.6640625" style="106" customWidth="1"/>
    <col min="2" max="2" width="79.88671875" style="106" customWidth="1"/>
    <col min="3" max="3" width="34.109375" style="106" customWidth="1"/>
    <col min="4" max="16384" width="9.109375" style="20"/>
  </cols>
  <sheetData>
    <row r="1" spans="1:3" ht="9.75" customHeight="1">
      <c r="C1" s="19"/>
    </row>
    <row r="2" spans="1:3" ht="19.5" customHeight="1">
      <c r="A2" s="46" t="str">
        <f>"PROJECT: "&amp;'Project Info'!H5</f>
        <v>PROJECT: Verizon Roswell 1</v>
      </c>
      <c r="B2" s="108"/>
      <c r="C2" s="21" t="str">
        <f>'Project Info'!C10</f>
        <v>Ken Mabe</v>
      </c>
    </row>
    <row r="3" spans="1:3" ht="19.5" customHeight="1">
      <c r="A3" s="46" t="str">
        <f>"SCOPE OF WORK: "&amp;'Project Info'!H6</f>
        <v xml:space="preserve">SCOPE OF WORK: Team Approach Electrical </v>
      </c>
      <c r="B3" s="108"/>
      <c r="C3" s="22" t="str">
        <f>'Project Info'!C11</f>
        <v>865-765-2069</v>
      </c>
    </row>
    <row r="4" spans="1:3" ht="19.5" customHeight="1">
      <c r="A4" s="109"/>
      <c r="B4" s="110" t="s">
        <v>64</v>
      </c>
      <c r="C4" s="23" t="str">
        <f>'Project Info'!C9</f>
        <v>Eckardt Group, L.L.C</v>
      </c>
    </row>
    <row r="5" spans="1:3" ht="9.75" customHeight="1">
      <c r="A5" s="111"/>
      <c r="B5" s="111"/>
      <c r="C5" s="24"/>
    </row>
    <row r="6" spans="1:3">
      <c r="A6" s="112">
        <f>ROW()-5</f>
        <v>1</v>
      </c>
      <c r="B6" s="113" t="s">
        <v>65</v>
      </c>
      <c r="C6" s="25" t="s">
        <v>66</v>
      </c>
    </row>
    <row r="7" spans="1:3">
      <c r="A7" s="112">
        <f t="shared" ref="A7:A9" si="0">ROW()-5</f>
        <v>2</v>
      </c>
      <c r="B7" s="114" t="s">
        <v>67</v>
      </c>
      <c r="C7" s="26"/>
    </row>
    <row r="8" spans="1:3" ht="25.5" customHeight="1">
      <c r="A8" s="112">
        <f t="shared" si="0"/>
        <v>3</v>
      </c>
      <c r="B8" s="115" t="str">
        <f>"Subcontractor has reviewed and accepted Holder Construction Company's Request for Proposal package dated "&amp;'Project Info'!H7&amp;"."</f>
        <v>Subcontractor has reviewed and accepted Holder Construction Company's Request for Proposal package dated 04/25/2022.</v>
      </c>
      <c r="C8" s="27" t="s">
        <v>230</v>
      </c>
    </row>
    <row r="9" spans="1:3" ht="57.6">
      <c r="A9" s="112">
        <f t="shared" si="0"/>
        <v>4</v>
      </c>
      <c r="B9" s="116" t="s">
        <v>68</v>
      </c>
      <c r="C9" s="27"/>
    </row>
    <row r="10" spans="1:3" ht="25.5" customHeight="1">
      <c r="A10" s="153">
        <f>A9+1</f>
        <v>5</v>
      </c>
      <c r="B10" s="155" t="s">
        <v>69</v>
      </c>
      <c r="C10" s="29" t="s">
        <v>70</v>
      </c>
    </row>
    <row r="11" spans="1:3" ht="25.5" customHeight="1">
      <c r="A11" s="154"/>
      <c r="B11" s="156"/>
      <c r="C11" s="29" t="s">
        <v>71</v>
      </c>
    </row>
    <row r="12" spans="1:3" ht="26.4">
      <c r="A12" s="112">
        <f>ROW()-6</f>
        <v>6</v>
      </c>
      <c r="B12" s="117" t="str">
        <f>"Subcontractor has reviewed and included costs for all Project Specific Requirements as outlined in the Exhibit 1.1 dated " &amp;'Project Info'!H8&amp; "."</f>
        <v>Subcontractor has reviewed and included costs for all Project Specific Requirements as outlined in the Exhibit 1.1 dated 04/19/2022.</v>
      </c>
      <c r="C12" s="30" t="s">
        <v>230</v>
      </c>
    </row>
    <row r="13" spans="1:3">
      <c r="A13" s="112">
        <f t="shared" ref="A13:A151" si="1">ROW()-6</f>
        <v>7</v>
      </c>
      <c r="B13" s="117" t="str">
        <f>"Subcontractor has reviewed and acknowledged the Exhibit S dated "&amp;'Project Info'!H10&amp;"."</f>
        <v>Subcontractor has reviewed and acknowledged the Exhibit S dated 04/19/2022.</v>
      </c>
      <c r="C13" s="27" t="s">
        <v>230</v>
      </c>
    </row>
    <row r="14" spans="1:3">
      <c r="A14" s="112">
        <f t="shared" si="1"/>
        <v>8</v>
      </c>
      <c r="B14" s="117" t="str">
        <f>"Subcontractor has reviewed and acknowledged the Exhibit X dated "&amp;'Project Info'!H11&amp;"."</f>
        <v>Subcontractor has reviewed and acknowledged the Exhibit X dated 04/15/2022.</v>
      </c>
      <c r="C14" s="27" t="s">
        <v>230</v>
      </c>
    </row>
    <row r="15" spans="1:3" ht="26.4">
      <c r="A15" s="112">
        <f t="shared" si="1"/>
        <v>9</v>
      </c>
      <c r="B15" s="118" t="str">
        <f>"Please acknowledge pricing is based on plans and specifications per "&amp;'Project Info'!H12&amp;" set dated "&amp;'Project Info'!H13&amp;"."</f>
        <v>Please acknowledge pricing is based on plans and specifications per Reissued for 100% EOS Review set dated 04/05/2022.</v>
      </c>
      <c r="C15" s="27" t="s">
        <v>230</v>
      </c>
    </row>
    <row r="16" spans="1:3" ht="39.6">
      <c r="A16" s="112">
        <f t="shared" si="1"/>
        <v>10</v>
      </c>
      <c r="B16" s="118" t="s">
        <v>72</v>
      </c>
      <c r="C16" s="27" t="s">
        <v>232</v>
      </c>
    </row>
    <row r="17" spans="1:3" ht="25.5" customHeight="1">
      <c r="A17" s="112">
        <f t="shared" si="1"/>
        <v>11</v>
      </c>
      <c r="B17" s="119" t="s">
        <v>73</v>
      </c>
      <c r="C17" s="27" t="s">
        <v>232</v>
      </c>
    </row>
    <row r="18" spans="1:3">
      <c r="A18" s="112">
        <f t="shared" si="1"/>
        <v>12</v>
      </c>
      <c r="B18" s="113" t="s">
        <v>74</v>
      </c>
      <c r="C18" s="25"/>
    </row>
    <row r="19" spans="1:3">
      <c r="A19" s="112">
        <f t="shared" si="1"/>
        <v>13</v>
      </c>
      <c r="B19" s="120" t="s">
        <v>75</v>
      </c>
      <c r="C19" s="31"/>
    </row>
    <row r="20" spans="1:3" ht="39.6">
      <c r="A20" s="112">
        <f t="shared" si="1"/>
        <v>14</v>
      </c>
      <c r="B20" s="121" t="s">
        <v>76</v>
      </c>
      <c r="C20" s="28" t="s">
        <v>230</v>
      </c>
    </row>
    <row r="21" spans="1:3" ht="39.6">
      <c r="A21" s="112">
        <f t="shared" si="1"/>
        <v>15</v>
      </c>
      <c r="B21" s="121" t="s">
        <v>77</v>
      </c>
      <c r="C21" s="28" t="s">
        <v>230</v>
      </c>
    </row>
    <row r="22" spans="1:3" ht="92.4">
      <c r="A22" s="112">
        <f t="shared" si="1"/>
        <v>16</v>
      </c>
      <c r="B22" s="121" t="s">
        <v>78</v>
      </c>
      <c r="C22" s="28" t="s">
        <v>230</v>
      </c>
    </row>
    <row r="23" spans="1:3">
      <c r="A23" s="112">
        <f t="shared" si="1"/>
        <v>17</v>
      </c>
      <c r="B23" s="120" t="s">
        <v>79</v>
      </c>
      <c r="C23" s="31"/>
    </row>
    <row r="24" spans="1:3" ht="26.4">
      <c r="A24" s="112">
        <f t="shared" si="1"/>
        <v>18</v>
      </c>
      <c r="B24" s="121" t="s">
        <v>80</v>
      </c>
      <c r="C24" s="28" t="s">
        <v>230</v>
      </c>
    </row>
    <row r="25" spans="1:3" ht="171.6">
      <c r="A25" s="112">
        <f t="shared" si="1"/>
        <v>19</v>
      </c>
      <c r="B25" s="121" t="s">
        <v>81</v>
      </c>
      <c r="C25" s="28" t="s">
        <v>233</v>
      </c>
    </row>
    <row r="26" spans="1:3" ht="79.2">
      <c r="A26" s="112">
        <f t="shared" si="1"/>
        <v>20</v>
      </c>
      <c r="B26" s="121" t="s">
        <v>82</v>
      </c>
      <c r="C26" s="28" t="s">
        <v>230</v>
      </c>
    </row>
    <row r="27" spans="1:3" ht="52.8">
      <c r="A27" s="112">
        <f t="shared" si="1"/>
        <v>21</v>
      </c>
      <c r="B27" s="121" t="s">
        <v>83</v>
      </c>
      <c r="C27" s="28" t="s">
        <v>230</v>
      </c>
    </row>
    <row r="28" spans="1:3" ht="118.8">
      <c r="A28" s="112">
        <f t="shared" si="1"/>
        <v>22</v>
      </c>
      <c r="B28" s="121" t="s">
        <v>84</v>
      </c>
      <c r="C28" s="28"/>
    </row>
    <row r="29" spans="1:3" ht="145.19999999999999">
      <c r="A29" s="112">
        <f t="shared" si="1"/>
        <v>23</v>
      </c>
      <c r="B29" s="121" t="s">
        <v>85</v>
      </c>
      <c r="C29" s="28" t="s">
        <v>230</v>
      </c>
    </row>
    <row r="30" spans="1:3" ht="118.8">
      <c r="A30" s="112">
        <f t="shared" si="1"/>
        <v>24</v>
      </c>
      <c r="B30" s="121" t="s">
        <v>86</v>
      </c>
      <c r="C30" s="28" t="s">
        <v>230</v>
      </c>
    </row>
    <row r="31" spans="1:3" ht="66">
      <c r="A31" s="112">
        <f t="shared" si="1"/>
        <v>25</v>
      </c>
      <c r="B31" s="121" t="s">
        <v>87</v>
      </c>
      <c r="C31" s="28" t="s">
        <v>230</v>
      </c>
    </row>
    <row r="32" spans="1:3" ht="66">
      <c r="A32" s="112">
        <f t="shared" si="1"/>
        <v>26</v>
      </c>
      <c r="B32" s="121" t="s">
        <v>88</v>
      </c>
      <c r="C32" s="28" t="s">
        <v>230</v>
      </c>
    </row>
    <row r="33" spans="1:3" ht="39.6">
      <c r="A33" s="112">
        <f t="shared" si="1"/>
        <v>27</v>
      </c>
      <c r="B33" s="121" t="s">
        <v>89</v>
      </c>
      <c r="C33" s="28" t="s">
        <v>230</v>
      </c>
    </row>
    <row r="34" spans="1:3" ht="66">
      <c r="A34" s="112">
        <f t="shared" si="1"/>
        <v>28</v>
      </c>
      <c r="B34" s="121" t="s">
        <v>90</v>
      </c>
      <c r="C34" s="28" t="s">
        <v>230</v>
      </c>
    </row>
    <row r="35" spans="1:3" ht="39.6">
      <c r="A35" s="112">
        <f t="shared" si="1"/>
        <v>29</v>
      </c>
      <c r="B35" s="121" t="s">
        <v>91</v>
      </c>
      <c r="C35" s="28" t="s">
        <v>230</v>
      </c>
    </row>
    <row r="36" spans="1:3" ht="39.6">
      <c r="A36" s="112">
        <f t="shared" si="1"/>
        <v>30</v>
      </c>
      <c r="B36" s="121" t="s">
        <v>92</v>
      </c>
      <c r="C36" s="28" t="s">
        <v>234</v>
      </c>
    </row>
    <row r="37" spans="1:3" ht="52.8">
      <c r="A37" s="112">
        <f t="shared" si="1"/>
        <v>31</v>
      </c>
      <c r="B37" s="121" t="s">
        <v>93</v>
      </c>
      <c r="C37" s="28" t="s">
        <v>235</v>
      </c>
    </row>
    <row r="38" spans="1:3">
      <c r="A38" s="112">
        <f t="shared" si="1"/>
        <v>32</v>
      </c>
      <c r="B38" s="122" t="s">
        <v>94</v>
      </c>
      <c r="C38" s="28" t="s">
        <v>235</v>
      </c>
    </row>
    <row r="39" spans="1:3" ht="52.8">
      <c r="A39" s="112">
        <f t="shared" si="1"/>
        <v>33</v>
      </c>
      <c r="B39" s="123" t="s">
        <v>95</v>
      </c>
      <c r="C39" s="28" t="s">
        <v>230</v>
      </c>
    </row>
    <row r="40" spans="1:3" ht="26.4">
      <c r="A40" s="112">
        <f t="shared" si="1"/>
        <v>34</v>
      </c>
      <c r="B40" s="121" t="s">
        <v>96</v>
      </c>
      <c r="C40" s="28" t="s">
        <v>230</v>
      </c>
    </row>
    <row r="41" spans="1:3" ht="39.6">
      <c r="A41" s="112">
        <f t="shared" si="1"/>
        <v>35</v>
      </c>
      <c r="B41" s="121" t="s">
        <v>97</v>
      </c>
      <c r="C41" s="28" t="s">
        <v>230</v>
      </c>
    </row>
    <row r="42" spans="1:3" ht="237.6">
      <c r="A42" s="112">
        <f t="shared" si="1"/>
        <v>36</v>
      </c>
      <c r="B42" s="121" t="s">
        <v>98</v>
      </c>
      <c r="C42" s="28" t="s">
        <v>236</v>
      </c>
    </row>
    <row r="43" spans="1:3">
      <c r="A43" s="112">
        <f t="shared" si="1"/>
        <v>37</v>
      </c>
      <c r="B43" s="122" t="s">
        <v>99</v>
      </c>
      <c r="C43" s="28" t="s">
        <v>230</v>
      </c>
    </row>
    <row r="44" spans="1:3" ht="158.4">
      <c r="A44" s="112">
        <f t="shared" si="1"/>
        <v>38</v>
      </c>
      <c r="B44" s="121" t="s">
        <v>100</v>
      </c>
      <c r="C44" s="28" t="s">
        <v>230</v>
      </c>
    </row>
    <row r="45" spans="1:3" ht="39.6">
      <c r="A45" s="112">
        <f t="shared" si="1"/>
        <v>39</v>
      </c>
      <c r="B45" s="121" t="s">
        <v>101</v>
      </c>
      <c r="C45" s="28" t="s">
        <v>230</v>
      </c>
    </row>
    <row r="46" spans="1:3" ht="39.6">
      <c r="A46" s="112">
        <f t="shared" si="1"/>
        <v>40</v>
      </c>
      <c r="B46" s="121" t="s">
        <v>102</v>
      </c>
      <c r="C46" s="28" t="s">
        <v>230</v>
      </c>
    </row>
    <row r="47" spans="1:3" ht="39.6">
      <c r="A47" s="112">
        <f t="shared" si="1"/>
        <v>41</v>
      </c>
      <c r="B47" s="121" t="s">
        <v>103</v>
      </c>
      <c r="C47" s="28" t="s">
        <v>230</v>
      </c>
    </row>
    <row r="48" spans="1:3" ht="66">
      <c r="A48" s="112">
        <f t="shared" si="1"/>
        <v>42</v>
      </c>
      <c r="B48" s="121" t="s">
        <v>104</v>
      </c>
      <c r="C48" s="28" t="s">
        <v>230</v>
      </c>
    </row>
    <row r="49" spans="1:3" ht="26.4">
      <c r="A49" s="112">
        <f t="shared" si="1"/>
        <v>43</v>
      </c>
      <c r="B49" s="121" t="s">
        <v>105</v>
      </c>
      <c r="C49" s="28" t="s">
        <v>237</v>
      </c>
    </row>
    <row r="50" spans="1:3" ht="105.6">
      <c r="A50" s="112">
        <f t="shared" si="1"/>
        <v>44</v>
      </c>
      <c r="B50" s="121" t="s">
        <v>106</v>
      </c>
      <c r="C50" s="28" t="s">
        <v>230</v>
      </c>
    </row>
    <row r="51" spans="1:3" ht="52.8">
      <c r="A51" s="112">
        <f t="shared" si="1"/>
        <v>45</v>
      </c>
      <c r="B51" s="122" t="s">
        <v>107</v>
      </c>
      <c r="C51" s="28" t="s">
        <v>230</v>
      </c>
    </row>
    <row r="52" spans="1:3" ht="52.8">
      <c r="A52" s="112">
        <f t="shared" si="1"/>
        <v>46</v>
      </c>
      <c r="B52" s="121" t="s">
        <v>108</v>
      </c>
      <c r="C52" s="28" t="s">
        <v>230</v>
      </c>
    </row>
    <row r="53" spans="1:3" ht="52.8">
      <c r="A53" s="112">
        <f t="shared" si="1"/>
        <v>47</v>
      </c>
      <c r="B53" s="122" t="s">
        <v>109</v>
      </c>
      <c r="C53" s="28" t="s">
        <v>230</v>
      </c>
    </row>
    <row r="54" spans="1:3" ht="79.2">
      <c r="A54" s="112">
        <f t="shared" si="1"/>
        <v>48</v>
      </c>
      <c r="B54" s="121" t="s">
        <v>110</v>
      </c>
      <c r="C54" s="28" t="s">
        <v>238</v>
      </c>
    </row>
    <row r="55" spans="1:3" ht="105.6">
      <c r="A55" s="112">
        <f t="shared" si="1"/>
        <v>49</v>
      </c>
      <c r="B55" s="121" t="s">
        <v>111</v>
      </c>
      <c r="C55" s="28" t="s">
        <v>230</v>
      </c>
    </row>
    <row r="56" spans="1:3" ht="26.4">
      <c r="A56" s="112">
        <f t="shared" si="1"/>
        <v>50</v>
      </c>
      <c r="B56" s="121" t="s">
        <v>112</v>
      </c>
      <c r="C56" s="28" t="s">
        <v>230</v>
      </c>
    </row>
    <row r="57" spans="1:3" ht="52.8">
      <c r="A57" s="112">
        <f t="shared" si="1"/>
        <v>51</v>
      </c>
      <c r="B57" s="121" t="s">
        <v>113</v>
      </c>
      <c r="C57" s="28" t="s">
        <v>234</v>
      </c>
    </row>
    <row r="58" spans="1:3" ht="26.4">
      <c r="A58" s="112">
        <f t="shared" si="1"/>
        <v>52</v>
      </c>
      <c r="B58" s="122" t="s">
        <v>114</v>
      </c>
      <c r="C58" s="28" t="s">
        <v>234</v>
      </c>
    </row>
    <row r="59" spans="1:3">
      <c r="A59" s="112">
        <f t="shared" si="1"/>
        <v>53</v>
      </c>
      <c r="B59" s="122" t="s">
        <v>115</v>
      </c>
      <c r="C59" s="28" t="s">
        <v>234</v>
      </c>
    </row>
    <row r="60" spans="1:3" ht="26.4">
      <c r="A60" s="112">
        <f t="shared" si="1"/>
        <v>54</v>
      </c>
      <c r="B60" s="121" t="s">
        <v>116</v>
      </c>
      <c r="C60" s="28" t="s">
        <v>239</v>
      </c>
    </row>
    <row r="61" spans="1:3" ht="26.4">
      <c r="A61" s="112">
        <f t="shared" si="1"/>
        <v>55</v>
      </c>
      <c r="B61" s="122" t="s">
        <v>117</v>
      </c>
      <c r="C61" s="28" t="s">
        <v>230</v>
      </c>
    </row>
    <row r="62" spans="1:3" ht="66">
      <c r="A62" s="112">
        <f t="shared" si="1"/>
        <v>56</v>
      </c>
      <c r="B62" s="121" t="s">
        <v>118</v>
      </c>
      <c r="C62" s="28" t="s">
        <v>230</v>
      </c>
    </row>
    <row r="63" spans="1:3" ht="26.4">
      <c r="A63" s="112">
        <f t="shared" si="1"/>
        <v>57</v>
      </c>
      <c r="B63" s="121" t="s">
        <v>119</v>
      </c>
      <c r="C63" s="28" t="s">
        <v>230</v>
      </c>
    </row>
    <row r="64" spans="1:3">
      <c r="A64" s="112">
        <f t="shared" si="1"/>
        <v>58</v>
      </c>
      <c r="B64" s="121" t="s">
        <v>120</v>
      </c>
      <c r="C64" s="28" t="s">
        <v>230</v>
      </c>
    </row>
    <row r="65" spans="1:3" ht="39.6">
      <c r="A65" s="112">
        <f t="shared" si="1"/>
        <v>59</v>
      </c>
      <c r="B65" s="121" t="s">
        <v>121</v>
      </c>
      <c r="C65" s="28" t="s">
        <v>230</v>
      </c>
    </row>
    <row r="66" spans="1:3" ht="105.6">
      <c r="A66" s="112">
        <f t="shared" si="1"/>
        <v>60</v>
      </c>
      <c r="B66" s="121" t="s">
        <v>122</v>
      </c>
      <c r="C66" s="28" t="s">
        <v>230</v>
      </c>
    </row>
    <row r="67" spans="1:3" ht="105.6">
      <c r="A67" s="112">
        <f t="shared" si="1"/>
        <v>61</v>
      </c>
      <c r="B67" s="121" t="s">
        <v>123</v>
      </c>
      <c r="C67" s="28" t="s">
        <v>230</v>
      </c>
    </row>
    <row r="68" spans="1:3" ht="92.4">
      <c r="A68" s="112">
        <f t="shared" si="1"/>
        <v>62</v>
      </c>
      <c r="B68" s="121" t="s">
        <v>124</v>
      </c>
      <c r="C68" s="28" t="s">
        <v>230</v>
      </c>
    </row>
    <row r="69" spans="1:3" ht="52.8">
      <c r="A69" s="112">
        <f t="shared" si="1"/>
        <v>63</v>
      </c>
      <c r="B69" s="121" t="s">
        <v>125</v>
      </c>
      <c r="C69" s="28" t="s">
        <v>230</v>
      </c>
    </row>
    <row r="70" spans="1:3" ht="39.6">
      <c r="A70" s="112">
        <f t="shared" si="1"/>
        <v>64</v>
      </c>
      <c r="B70" s="121" t="s">
        <v>126</v>
      </c>
      <c r="C70" s="28" t="s">
        <v>240</v>
      </c>
    </row>
    <row r="71" spans="1:3" ht="39.6">
      <c r="A71" s="112">
        <f t="shared" si="1"/>
        <v>65</v>
      </c>
      <c r="B71" s="121" t="s">
        <v>127</v>
      </c>
      <c r="C71" s="28" t="s">
        <v>230</v>
      </c>
    </row>
    <row r="72" spans="1:3" ht="52.8">
      <c r="A72" s="112">
        <f t="shared" si="1"/>
        <v>66</v>
      </c>
      <c r="B72" s="121" t="s">
        <v>128</v>
      </c>
      <c r="C72" s="28" t="s">
        <v>230</v>
      </c>
    </row>
    <row r="73" spans="1:3" ht="39.6">
      <c r="A73" s="112">
        <f t="shared" si="1"/>
        <v>67</v>
      </c>
      <c r="B73" s="121" t="s">
        <v>129</v>
      </c>
      <c r="C73" s="28" t="s">
        <v>230</v>
      </c>
    </row>
    <row r="74" spans="1:3" ht="39.6">
      <c r="A74" s="112">
        <f t="shared" si="1"/>
        <v>68</v>
      </c>
      <c r="B74" s="121" t="s">
        <v>130</v>
      </c>
      <c r="C74" s="28" t="s">
        <v>241</v>
      </c>
    </row>
    <row r="75" spans="1:3" ht="39.6">
      <c r="A75" s="112">
        <f t="shared" si="1"/>
        <v>69</v>
      </c>
      <c r="B75" s="122" t="s">
        <v>131</v>
      </c>
      <c r="C75" s="28" t="s">
        <v>230</v>
      </c>
    </row>
    <row r="76" spans="1:3" ht="26.4">
      <c r="A76" s="112">
        <f t="shared" si="1"/>
        <v>70</v>
      </c>
      <c r="B76" s="121" t="s">
        <v>132</v>
      </c>
      <c r="C76" s="28" t="s">
        <v>242</v>
      </c>
    </row>
    <row r="77" spans="1:3" ht="26.4">
      <c r="A77" s="112">
        <f t="shared" si="1"/>
        <v>71</v>
      </c>
      <c r="B77" s="121" t="s">
        <v>133</v>
      </c>
      <c r="C77" s="28" t="s">
        <v>244</v>
      </c>
    </row>
    <row r="78" spans="1:3" ht="39.6">
      <c r="A78" s="112">
        <f t="shared" si="1"/>
        <v>72</v>
      </c>
      <c r="B78" s="121" t="s">
        <v>134</v>
      </c>
      <c r="C78" s="28" t="s">
        <v>243</v>
      </c>
    </row>
    <row r="79" spans="1:3" ht="39.6">
      <c r="A79" s="112">
        <f t="shared" si="1"/>
        <v>73</v>
      </c>
      <c r="B79" s="121" t="s">
        <v>135</v>
      </c>
      <c r="C79" s="28" t="s">
        <v>243</v>
      </c>
    </row>
    <row r="80" spans="1:3" ht="26.4">
      <c r="A80" s="112">
        <f t="shared" si="1"/>
        <v>74</v>
      </c>
      <c r="B80" s="121" t="s">
        <v>136</v>
      </c>
      <c r="C80" s="28" t="s">
        <v>230</v>
      </c>
    </row>
    <row r="81" spans="1:3" ht="26.4">
      <c r="A81" s="112">
        <f t="shared" si="1"/>
        <v>75</v>
      </c>
      <c r="B81" s="121" t="s">
        <v>137</v>
      </c>
      <c r="C81" s="28" t="s">
        <v>230</v>
      </c>
    </row>
    <row r="82" spans="1:3" ht="26.4">
      <c r="A82" s="112">
        <f t="shared" si="1"/>
        <v>76</v>
      </c>
      <c r="B82" s="122" t="s">
        <v>138</v>
      </c>
      <c r="C82" s="28"/>
    </row>
    <row r="83" spans="1:3" ht="26.4">
      <c r="A83" s="112">
        <f t="shared" si="1"/>
        <v>77</v>
      </c>
      <c r="B83" s="121" t="s">
        <v>139</v>
      </c>
      <c r="C83" s="28" t="s">
        <v>243</v>
      </c>
    </row>
    <row r="84" spans="1:3" ht="52.8">
      <c r="A84" s="112">
        <f t="shared" si="1"/>
        <v>78</v>
      </c>
      <c r="B84" s="121" t="s">
        <v>140</v>
      </c>
      <c r="C84" s="28" t="s">
        <v>243</v>
      </c>
    </row>
    <row r="85" spans="1:3" ht="26.4">
      <c r="A85" s="112">
        <f t="shared" si="1"/>
        <v>79</v>
      </c>
      <c r="B85" s="124" t="s">
        <v>141</v>
      </c>
      <c r="C85" s="28" t="s">
        <v>230</v>
      </c>
    </row>
    <row r="86" spans="1:3" ht="26.4">
      <c r="A86" s="112">
        <f t="shared" si="1"/>
        <v>80</v>
      </c>
      <c r="B86" s="124" t="s">
        <v>142</v>
      </c>
      <c r="C86" s="28" t="s">
        <v>230</v>
      </c>
    </row>
    <row r="87" spans="1:3" ht="26.4">
      <c r="A87" s="112">
        <f t="shared" si="1"/>
        <v>81</v>
      </c>
      <c r="B87" s="121" t="s">
        <v>143</v>
      </c>
      <c r="C87" s="28"/>
    </row>
    <row r="88" spans="1:3">
      <c r="A88" s="112">
        <f t="shared" si="1"/>
        <v>82</v>
      </c>
      <c r="B88" s="125" t="s">
        <v>144</v>
      </c>
      <c r="C88" s="25"/>
    </row>
    <row r="89" spans="1:3" ht="132">
      <c r="A89" s="112">
        <f t="shared" si="1"/>
        <v>83</v>
      </c>
      <c r="B89" s="121" t="s">
        <v>145</v>
      </c>
      <c r="C89" s="28" t="s">
        <v>245</v>
      </c>
    </row>
    <row r="90" spans="1:3" ht="39.6">
      <c r="A90" s="112">
        <f t="shared" si="1"/>
        <v>84</v>
      </c>
      <c r="B90" s="121" t="s">
        <v>146</v>
      </c>
      <c r="C90" s="28"/>
    </row>
    <row r="91" spans="1:3" ht="39.6">
      <c r="A91" s="112">
        <f t="shared" si="1"/>
        <v>85</v>
      </c>
      <c r="B91" s="121" t="s">
        <v>147</v>
      </c>
      <c r="C91" s="28" t="s">
        <v>230</v>
      </c>
    </row>
    <row r="92" spans="1:3" ht="26.4">
      <c r="A92" s="112">
        <f t="shared" si="1"/>
        <v>86</v>
      </c>
      <c r="B92" s="121" t="s">
        <v>148</v>
      </c>
      <c r="C92" s="28" t="s">
        <v>230</v>
      </c>
    </row>
    <row r="93" spans="1:3" ht="39.6">
      <c r="A93" s="112">
        <f t="shared" si="1"/>
        <v>87</v>
      </c>
      <c r="B93" s="121" t="s">
        <v>149</v>
      </c>
      <c r="C93" s="28" t="s">
        <v>230</v>
      </c>
    </row>
    <row r="94" spans="1:3" ht="39.6">
      <c r="A94" s="112">
        <f t="shared" si="1"/>
        <v>88</v>
      </c>
      <c r="B94" s="121" t="s">
        <v>150</v>
      </c>
      <c r="C94" s="28" t="s">
        <v>230</v>
      </c>
    </row>
    <row r="95" spans="1:3">
      <c r="A95" s="112">
        <f t="shared" si="1"/>
        <v>89</v>
      </c>
      <c r="B95" s="125" t="s">
        <v>151</v>
      </c>
      <c r="C95" s="25"/>
    </row>
    <row r="96" spans="1:3" ht="39.6">
      <c r="A96" s="112">
        <f t="shared" si="1"/>
        <v>90</v>
      </c>
      <c r="B96" s="121" t="s">
        <v>152</v>
      </c>
      <c r="C96" s="28" t="s">
        <v>230</v>
      </c>
    </row>
    <row r="97" spans="1:3" ht="39.6">
      <c r="A97" s="112">
        <f t="shared" si="1"/>
        <v>91</v>
      </c>
      <c r="B97" s="121" t="s">
        <v>153</v>
      </c>
      <c r="C97" s="28" t="s">
        <v>230</v>
      </c>
    </row>
    <row r="98" spans="1:3" ht="145.19999999999999">
      <c r="A98" s="112">
        <f t="shared" si="1"/>
        <v>92</v>
      </c>
      <c r="B98" s="121" t="s">
        <v>154</v>
      </c>
      <c r="C98" s="28" t="s">
        <v>230</v>
      </c>
    </row>
    <row r="99" spans="1:3" ht="79.2">
      <c r="A99" s="112">
        <f t="shared" si="1"/>
        <v>93</v>
      </c>
      <c r="B99" s="119" t="s">
        <v>155</v>
      </c>
      <c r="C99" s="28" t="s">
        <v>230</v>
      </c>
    </row>
    <row r="100" spans="1:3" ht="105.6">
      <c r="A100" s="112">
        <f t="shared" si="1"/>
        <v>94</v>
      </c>
      <c r="B100" s="121" t="s">
        <v>156</v>
      </c>
      <c r="C100" s="28" t="s">
        <v>230</v>
      </c>
    </row>
    <row r="101" spans="1:3" ht="52.8">
      <c r="A101" s="112">
        <f t="shared" si="1"/>
        <v>95</v>
      </c>
      <c r="B101" s="121" t="s">
        <v>157</v>
      </c>
      <c r="C101" s="28" t="s">
        <v>230</v>
      </c>
    </row>
    <row r="102" spans="1:3" ht="158.4">
      <c r="A102" s="112">
        <f t="shared" si="1"/>
        <v>96</v>
      </c>
      <c r="B102" s="121" t="s">
        <v>158</v>
      </c>
      <c r="C102" s="28" t="s">
        <v>230</v>
      </c>
    </row>
    <row r="103" spans="1:3" ht="264">
      <c r="A103" s="112">
        <f t="shared" si="1"/>
        <v>97</v>
      </c>
      <c r="B103" s="126" t="s">
        <v>159</v>
      </c>
      <c r="C103" s="28" t="s">
        <v>230</v>
      </c>
    </row>
    <row r="104" spans="1:3" ht="118.8">
      <c r="A104" s="112">
        <f t="shared" si="1"/>
        <v>98</v>
      </c>
      <c r="B104" s="126" t="s">
        <v>160</v>
      </c>
      <c r="C104" s="28" t="s">
        <v>230</v>
      </c>
    </row>
    <row r="105" spans="1:3" ht="132">
      <c r="A105" s="112">
        <f t="shared" si="1"/>
        <v>99</v>
      </c>
      <c r="B105" s="121" t="s">
        <v>161</v>
      </c>
      <c r="C105" s="28" t="s">
        <v>230</v>
      </c>
    </row>
    <row r="106" spans="1:3">
      <c r="A106" s="112">
        <f t="shared" si="1"/>
        <v>100</v>
      </c>
      <c r="B106" s="125" t="s">
        <v>162</v>
      </c>
      <c r="C106" s="25"/>
    </row>
    <row r="107" spans="1:3" ht="39.6">
      <c r="A107" s="112">
        <f t="shared" si="1"/>
        <v>101</v>
      </c>
      <c r="B107" s="121" t="s">
        <v>163</v>
      </c>
      <c r="C107" s="28" t="s">
        <v>246</v>
      </c>
    </row>
    <row r="108" spans="1:3">
      <c r="A108" s="112">
        <f t="shared" si="1"/>
        <v>102</v>
      </c>
      <c r="B108" s="113" t="s">
        <v>164</v>
      </c>
      <c r="C108" s="25"/>
    </row>
    <row r="109" spans="1:3">
      <c r="A109" s="112">
        <f t="shared" si="1"/>
        <v>103</v>
      </c>
      <c r="B109" s="127" t="s">
        <v>165</v>
      </c>
      <c r="C109" s="32">
        <v>12232500</v>
      </c>
    </row>
    <row r="110" spans="1:3">
      <c r="A110" s="112">
        <f t="shared" si="1"/>
        <v>104</v>
      </c>
      <c r="B110" s="128" t="s">
        <v>166</v>
      </c>
      <c r="C110" s="32">
        <v>540612</v>
      </c>
    </row>
    <row r="111" spans="1:3">
      <c r="A111" s="112">
        <f t="shared" si="1"/>
        <v>105</v>
      </c>
      <c r="B111" s="128" t="s">
        <v>167</v>
      </c>
      <c r="C111" s="33">
        <f>'Project Info'!C12</f>
        <v>8.0000000000000002E-3</v>
      </c>
    </row>
    <row r="112" spans="1:3" ht="15" thickBot="1">
      <c r="A112" s="112">
        <f t="shared" si="1"/>
        <v>106</v>
      </c>
      <c r="B112" s="129" t="s">
        <v>168</v>
      </c>
      <c r="C112" s="34">
        <f>C109*C111</f>
        <v>97860</v>
      </c>
    </row>
    <row r="113" spans="1:3" ht="15" thickTop="1">
      <c r="A113" s="112">
        <f t="shared" si="1"/>
        <v>107</v>
      </c>
      <c r="B113" s="130" t="s">
        <v>169</v>
      </c>
      <c r="C113" s="35">
        <f>SUM(C109:C110,C112)</f>
        <v>12870972</v>
      </c>
    </row>
    <row r="114" spans="1:3">
      <c r="A114" s="112">
        <f t="shared" si="1"/>
        <v>108</v>
      </c>
      <c r="B114" s="131" t="s">
        <v>170</v>
      </c>
      <c r="C114" s="36"/>
    </row>
    <row r="115" spans="1:3">
      <c r="A115" s="112">
        <f t="shared" si="1"/>
        <v>109</v>
      </c>
      <c r="B115" s="132" t="s">
        <v>171</v>
      </c>
      <c r="C115" s="37"/>
    </row>
    <row r="116" spans="1:3" ht="15" thickBot="1">
      <c r="A116" s="112">
        <f t="shared" si="1"/>
        <v>110</v>
      </c>
      <c r="B116" s="133" t="s">
        <v>172</v>
      </c>
      <c r="C116" s="38"/>
    </row>
    <row r="117" spans="1:3" ht="15" thickTop="1">
      <c r="A117" s="112">
        <f t="shared" si="1"/>
        <v>111</v>
      </c>
      <c r="B117" s="134" t="s">
        <v>169</v>
      </c>
      <c r="C117" s="39">
        <f>SUM(C115:C116)</f>
        <v>0</v>
      </c>
    </row>
    <row r="118" spans="1:3">
      <c r="A118" s="112">
        <f t="shared" si="1"/>
        <v>112</v>
      </c>
      <c r="B118" s="131" t="s">
        <v>173</v>
      </c>
      <c r="C118" s="40" t="s">
        <v>66</v>
      </c>
    </row>
    <row r="119" spans="1:3">
      <c r="A119" s="112">
        <f t="shared" si="1"/>
        <v>113</v>
      </c>
      <c r="B119" s="119" t="s">
        <v>174</v>
      </c>
      <c r="C119" s="41">
        <v>21000</v>
      </c>
    </row>
    <row r="120" spans="1:3">
      <c r="A120" s="112">
        <f t="shared" si="1"/>
        <v>114</v>
      </c>
      <c r="B120" s="122" t="s">
        <v>175</v>
      </c>
      <c r="C120" s="41" t="s">
        <v>234</v>
      </c>
    </row>
    <row r="121" spans="1:3">
      <c r="A121" s="112">
        <f t="shared" si="1"/>
        <v>115</v>
      </c>
      <c r="B121" s="122" t="s">
        <v>176</v>
      </c>
      <c r="C121" s="41" t="s">
        <v>234</v>
      </c>
    </row>
    <row r="122" spans="1:3" ht="52.8">
      <c r="A122" s="112">
        <f t="shared" si="1"/>
        <v>116</v>
      </c>
      <c r="B122" s="122" t="s">
        <v>177</v>
      </c>
      <c r="C122" s="41" t="s">
        <v>37</v>
      </c>
    </row>
    <row r="123" spans="1:3">
      <c r="A123" s="112">
        <f t="shared" si="1"/>
        <v>117</v>
      </c>
      <c r="B123" s="113" t="s">
        <v>178</v>
      </c>
      <c r="C123" s="42"/>
    </row>
    <row r="124" spans="1:3" ht="118.8">
      <c r="A124" s="112">
        <f t="shared" si="1"/>
        <v>118</v>
      </c>
      <c r="B124" s="115" t="s">
        <v>179</v>
      </c>
      <c r="C124" s="43" t="s">
        <v>230</v>
      </c>
    </row>
    <row r="125" spans="1:3">
      <c r="A125" s="112">
        <f t="shared" si="1"/>
        <v>119</v>
      </c>
      <c r="B125" s="119" t="s">
        <v>180</v>
      </c>
      <c r="C125" s="43" t="s">
        <v>37</v>
      </c>
    </row>
    <row r="126" spans="1:3">
      <c r="A126" s="112">
        <f t="shared" si="1"/>
        <v>120</v>
      </c>
      <c r="B126" s="121" t="s">
        <v>181</v>
      </c>
      <c r="C126" s="43"/>
    </row>
    <row r="127" spans="1:3">
      <c r="A127" s="112">
        <f t="shared" si="1"/>
        <v>121</v>
      </c>
      <c r="B127" s="121" t="s">
        <v>182</v>
      </c>
      <c r="C127" s="43"/>
    </row>
    <row r="128" spans="1:3">
      <c r="A128" s="112">
        <f t="shared" si="1"/>
        <v>122</v>
      </c>
      <c r="B128" s="121" t="s">
        <v>183</v>
      </c>
      <c r="C128" s="43"/>
    </row>
    <row r="129" spans="1:3">
      <c r="A129" s="112">
        <f t="shared" si="1"/>
        <v>123</v>
      </c>
      <c r="B129" s="131" t="s">
        <v>184</v>
      </c>
      <c r="C129" s="44"/>
    </row>
    <row r="130" spans="1:3">
      <c r="A130" s="112">
        <f t="shared" si="1"/>
        <v>124</v>
      </c>
      <c r="B130" s="115" t="s">
        <v>185</v>
      </c>
      <c r="C130" s="45"/>
    </row>
    <row r="131" spans="1:3">
      <c r="A131" s="112">
        <f t="shared" si="1"/>
        <v>125</v>
      </c>
      <c r="B131" s="135" t="s">
        <v>186</v>
      </c>
      <c r="C131" s="45"/>
    </row>
    <row r="132" spans="1:3">
      <c r="A132" s="112">
        <f t="shared" si="1"/>
        <v>126</v>
      </c>
      <c r="B132" s="135" t="s">
        <v>187</v>
      </c>
      <c r="C132" s="45"/>
    </row>
    <row r="133" spans="1:3">
      <c r="A133" s="112">
        <f t="shared" si="1"/>
        <v>127</v>
      </c>
      <c r="B133" s="135" t="s">
        <v>188</v>
      </c>
      <c r="C133" s="45"/>
    </row>
    <row r="134" spans="1:3">
      <c r="A134" s="112">
        <f t="shared" si="1"/>
        <v>128</v>
      </c>
      <c r="B134" s="135" t="s">
        <v>189</v>
      </c>
      <c r="C134" s="45"/>
    </row>
    <row r="135" spans="1:3">
      <c r="A135" s="112">
        <f t="shared" si="1"/>
        <v>129</v>
      </c>
      <c r="B135" s="135" t="s">
        <v>190</v>
      </c>
      <c r="C135" s="45"/>
    </row>
    <row r="136" spans="1:3">
      <c r="A136" s="112">
        <f t="shared" si="1"/>
        <v>130</v>
      </c>
      <c r="B136" s="135" t="s">
        <v>191</v>
      </c>
      <c r="C136" s="45"/>
    </row>
    <row r="137" spans="1:3">
      <c r="A137" s="112">
        <f t="shared" si="1"/>
        <v>131</v>
      </c>
      <c r="B137" s="135" t="s">
        <v>192</v>
      </c>
      <c r="C137" s="45"/>
    </row>
    <row r="138" spans="1:3">
      <c r="A138" s="112">
        <f t="shared" si="1"/>
        <v>132</v>
      </c>
      <c r="B138" s="135" t="s">
        <v>193</v>
      </c>
      <c r="C138" s="45"/>
    </row>
    <row r="139" spans="1:3">
      <c r="A139" s="112">
        <f t="shared" si="1"/>
        <v>133</v>
      </c>
      <c r="B139" s="136" t="s">
        <v>194</v>
      </c>
      <c r="C139" s="45"/>
    </row>
    <row r="140" spans="1:3">
      <c r="A140" s="112">
        <f t="shared" si="1"/>
        <v>134</v>
      </c>
      <c r="B140" s="113" t="s">
        <v>195</v>
      </c>
      <c r="C140" s="42"/>
    </row>
    <row r="141" spans="1:3">
      <c r="A141" s="112">
        <f t="shared" si="1"/>
        <v>135</v>
      </c>
      <c r="B141" s="131" t="s">
        <v>196</v>
      </c>
      <c r="C141" s="44"/>
    </row>
    <row r="142" spans="1:3">
      <c r="A142" s="112">
        <f t="shared" si="1"/>
        <v>136</v>
      </c>
      <c r="B142" s="115" t="s">
        <v>197</v>
      </c>
      <c r="C142" s="43" t="s">
        <v>247</v>
      </c>
    </row>
    <row r="143" spans="1:3">
      <c r="A143" s="112">
        <f t="shared" si="1"/>
        <v>137</v>
      </c>
      <c r="B143" s="131" t="s">
        <v>198</v>
      </c>
      <c r="C143" s="44"/>
    </row>
    <row r="144" spans="1:3" ht="26.4">
      <c r="A144" s="112">
        <f t="shared" si="1"/>
        <v>138</v>
      </c>
      <c r="B144" s="117" t="s">
        <v>199</v>
      </c>
      <c r="C144" s="43" t="s">
        <v>230</v>
      </c>
    </row>
    <row r="145" spans="1:3">
      <c r="A145" s="112">
        <f t="shared" si="1"/>
        <v>139</v>
      </c>
      <c r="B145" s="117" t="s">
        <v>200</v>
      </c>
      <c r="C145" s="163">
        <v>0.25</v>
      </c>
    </row>
    <row r="146" spans="1:3">
      <c r="A146" s="112">
        <f t="shared" si="1"/>
        <v>140</v>
      </c>
      <c r="B146" s="117" t="s">
        <v>201</v>
      </c>
      <c r="C146" s="43" t="s">
        <v>37</v>
      </c>
    </row>
    <row r="147" spans="1:3">
      <c r="A147" s="112">
        <f t="shared" si="1"/>
        <v>141</v>
      </c>
      <c r="B147" s="117" t="s">
        <v>202</v>
      </c>
      <c r="C147" s="43" t="s">
        <v>37</v>
      </c>
    </row>
    <row r="148" spans="1:3">
      <c r="A148" s="112">
        <f t="shared" si="1"/>
        <v>142</v>
      </c>
      <c r="B148" s="131" t="s">
        <v>203</v>
      </c>
      <c r="C148" s="44"/>
    </row>
    <row r="149" spans="1:3" ht="26.4">
      <c r="A149" s="112">
        <f t="shared" si="1"/>
        <v>143</v>
      </c>
      <c r="B149" s="117" t="s">
        <v>204</v>
      </c>
      <c r="C149" s="43" t="s">
        <v>248</v>
      </c>
    </row>
    <row r="150" spans="1:3">
      <c r="A150" s="112">
        <f t="shared" si="1"/>
        <v>144</v>
      </c>
      <c r="B150" s="137" t="s">
        <v>205</v>
      </c>
      <c r="C150" s="43" t="s">
        <v>37</v>
      </c>
    </row>
    <row r="151" spans="1:3" ht="25.5" customHeight="1">
      <c r="A151" s="112">
        <f t="shared" si="1"/>
        <v>145</v>
      </c>
      <c r="B151" s="117" t="s">
        <v>206</v>
      </c>
      <c r="C151" s="43" t="s">
        <v>249</v>
      </c>
    </row>
    <row r="152" spans="1:3">
      <c r="A152" s="112">
        <f t="shared" ref="A152:A153" si="2">ROW()-6</f>
        <v>146</v>
      </c>
      <c r="B152" s="113" t="s">
        <v>207</v>
      </c>
      <c r="C152" s="42"/>
    </row>
    <row r="153" spans="1:3" ht="52.8">
      <c r="A153" s="112">
        <f t="shared" si="2"/>
        <v>147</v>
      </c>
      <c r="B153" s="138" t="s">
        <v>208</v>
      </c>
      <c r="C153" s="43" t="s">
        <v>250</v>
      </c>
    </row>
    <row r="154" spans="1:3" ht="45" customHeight="1">
      <c r="A154" s="157" t="s">
        <v>209</v>
      </c>
      <c r="B154" s="157"/>
      <c r="C154" s="157"/>
    </row>
  </sheetData>
  <sheetProtection algorithmName="SHA-512" hashValue="JYd85W2mzy3bfhFaq3NNl9bn660G5eMLjOX+LaLtuKXC7XMdbME0Fltjeu+dsF/D/XpVpGpR5HnOeZlKZ6ItjA==" saltValue="yuULXo2L0hcPCzanh5DWJQ==" spinCount="100000" sheet="1" objects="1" scenarios="1" selectLockedCells="1"/>
  <protectedRanges>
    <protectedRange password="DA21" sqref="B15:B16" name="Range1_4"/>
    <protectedRange password="DA21" sqref="B151 B144:B147" name="Range1_2_1_1"/>
    <protectedRange password="DA21" sqref="B142" name="Range1_2_2"/>
  </protectedRanges>
  <mergeCells count="3">
    <mergeCell ref="A10:A11"/>
    <mergeCell ref="B10:B11"/>
    <mergeCell ref="A154:C154"/>
  </mergeCells>
  <hyperlinks>
    <hyperlink ref="B9" r:id="rId1" display="https://project.helixteam.com/FileDownload?collection=HelixProjectFiles&amp;_id=62685494231b0700177533f4&amp;propName=attachment&amp;fileName=Verizon%20Roswell%201%20-%20MEP%20Team%20Approach%20Request%20for%20Proposal%20-%204.25.22.pdf&amp;preferViewer=true&amp;projectID=60d24fbb30944d00139c9b8c" xr:uid="{F6F95466-BFE5-498C-8138-2F730768ABF7}"/>
  </hyperlinks>
  <printOptions horizontalCentered="1"/>
  <pageMargins left="0.5" right="0.5" top="1.29755434782609" bottom="0.78" header="0.51" footer="0.23529411764705899"/>
  <pageSetup scale="80" fitToHeight="0" orientation="portrait" r:id="rId2"/>
  <headerFooter>
    <oddHeader>&amp;L&amp;G
&amp;C&amp;"Arial,Regular"&amp;14&amp;K0266BBHolder Construction Group, LLC&amp;11
&amp;"Arial,Bold"&amp;16EXHIBIT ONE, GENERAL SCOPE OF THE WORK
SCOPE CHECKLIST</oddHeader>
    <oddFooter>&amp;L&amp;"Arial,Regular"&amp;10Run Date: &amp;D         
Contract Date:
Page &amp;P of &amp;N&amp;R&amp;"Arial,Regular"&amp;10Prepared By:          TaDaija Dixon             
Trade Responsible Initials: _______________
Trade Contractor Initials: _______________</oddFooter>
  </headerFooter>
  <rowBreaks count="1" manualBreakCount="1">
    <brk id="113" max="2"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872F-093B-4C9F-BDB3-E131B3F3447D}">
  <sheetPr codeName="Sheet6">
    <tabColor theme="3"/>
    <pageSetUpPr fitToPage="1"/>
  </sheetPr>
  <dimension ref="A1:N144"/>
  <sheetViews>
    <sheetView view="pageBreakPreview" zoomScaleNormal="100" zoomScaleSheetLayoutView="100" workbookViewId="0">
      <selection activeCell="C11" sqref="C11"/>
    </sheetView>
  </sheetViews>
  <sheetFormatPr defaultColWidth="9.109375" defaultRowHeight="14.4"/>
  <cols>
    <col min="1" max="1" width="7.44140625" customWidth="1"/>
    <col min="2" max="2" width="10.44140625" customWidth="1"/>
    <col min="3" max="3" width="16.6640625" customWidth="1"/>
    <col min="4" max="4" width="17.44140625" customWidth="1"/>
    <col min="5" max="5" width="66.44140625" customWidth="1"/>
    <col min="6" max="7" width="10.6640625" style="96" customWidth="1"/>
    <col min="8" max="8" width="58.6640625" customWidth="1"/>
  </cols>
  <sheetData>
    <row r="1" spans="1:14" ht="9.75" customHeight="1">
      <c r="F1"/>
      <c r="G1"/>
    </row>
    <row r="2" spans="1:14" s="20" customFormat="1" ht="19.5" customHeight="1">
      <c r="A2" s="160" t="str">
        <f>"PROJECT: "&amp;'Project Info'!H5</f>
        <v>PROJECT: Verizon Roswell 1</v>
      </c>
      <c r="B2" s="160"/>
      <c r="C2" s="160"/>
      <c r="D2" s="160"/>
    </row>
    <row r="3" spans="1:14" s="20" customFormat="1" ht="19.5" customHeight="1">
      <c r="A3" s="160" t="str">
        <f>"SCOPE OF WORK: "&amp;'Project Info'!H6</f>
        <v xml:space="preserve">SCOPE OF WORK: Team Approach Electrical </v>
      </c>
      <c r="B3" s="160"/>
      <c r="C3" s="160"/>
      <c r="D3" s="160"/>
    </row>
    <row r="4" spans="1:14" s="20" customFormat="1" ht="19.5" customHeight="1">
      <c r="A4" s="160" t="str">
        <f>"EXHIBIT E ("&amp;'Project Info'!H13&amp;")"</f>
        <v>EXHIBIT E (04/05/2022)</v>
      </c>
      <c r="B4" s="160"/>
      <c r="C4" s="160"/>
      <c r="D4" s="160"/>
      <c r="E4" s="47" t="str">
        <f>'Project Info'!C9</f>
        <v>Eckardt Group, L.L.C</v>
      </c>
    </row>
    <row r="5" spans="1:14" s="50" customFormat="1" ht="9.75" customHeight="1">
      <c r="A5" s="48"/>
      <c r="B5" s="48"/>
      <c r="C5" s="48"/>
      <c r="D5" s="20"/>
      <c r="E5" s="49"/>
      <c r="F5" s="20"/>
      <c r="G5" s="20"/>
      <c r="H5" s="20"/>
    </row>
    <row r="6" spans="1:14" s="51" customFormat="1" ht="26.25" customHeight="1">
      <c r="A6" s="158" t="s">
        <v>210</v>
      </c>
      <c r="B6" s="158" t="s">
        <v>211</v>
      </c>
      <c r="C6" s="158" t="s">
        <v>212</v>
      </c>
      <c r="D6" s="161" t="s">
        <v>213</v>
      </c>
      <c r="E6" s="158" t="s">
        <v>214</v>
      </c>
      <c r="F6" s="159" t="s">
        <v>215</v>
      </c>
      <c r="G6" s="159"/>
      <c r="H6" s="159"/>
    </row>
    <row r="7" spans="1:14" s="51" customFormat="1" ht="17.25" customHeight="1">
      <c r="A7" s="158"/>
      <c r="B7" s="158"/>
      <c r="C7" s="158"/>
      <c r="D7" s="161"/>
      <c r="E7" s="158"/>
      <c r="F7" s="52" t="s">
        <v>216</v>
      </c>
      <c r="G7" s="52" t="s">
        <v>217</v>
      </c>
      <c r="H7" s="53" t="s">
        <v>218</v>
      </c>
    </row>
    <row r="8" spans="1:14" s="51" customFormat="1" ht="15.75" customHeight="1">
      <c r="A8" s="54" t="s">
        <v>219</v>
      </c>
      <c r="B8" s="54" t="s">
        <v>66</v>
      </c>
      <c r="C8" s="54">
        <v>237400</v>
      </c>
      <c r="D8" s="55" t="s">
        <v>220</v>
      </c>
      <c r="E8" s="55" t="s">
        <v>221</v>
      </c>
      <c r="F8" s="56"/>
      <c r="G8" s="56"/>
      <c r="H8" s="57"/>
      <c r="K8"/>
      <c r="L8"/>
      <c r="M8"/>
      <c r="N8"/>
    </row>
    <row r="9" spans="1:14" s="51" customFormat="1" ht="15.75" customHeight="1">
      <c r="A9" s="54" t="s">
        <v>219</v>
      </c>
      <c r="B9" s="54" t="s">
        <v>222</v>
      </c>
      <c r="C9" s="54" t="s">
        <v>14</v>
      </c>
      <c r="D9" s="55" t="s">
        <v>223</v>
      </c>
      <c r="E9" s="55"/>
      <c r="F9" s="56"/>
      <c r="G9" s="56"/>
      <c r="H9" s="57"/>
      <c r="K9"/>
      <c r="L9"/>
      <c r="M9"/>
      <c r="N9"/>
    </row>
    <row r="10" spans="1:14" s="51" customFormat="1" ht="15.75" customHeight="1">
      <c r="A10" s="58">
        <v>1</v>
      </c>
      <c r="B10" s="59"/>
      <c r="C10" s="59"/>
      <c r="D10" s="59"/>
      <c r="E10" s="60"/>
      <c r="F10" s="61"/>
      <c r="G10" s="61"/>
      <c r="H10" s="62"/>
      <c r="K10"/>
      <c r="L10"/>
      <c r="M10"/>
      <c r="N10"/>
    </row>
    <row r="11" spans="1:14" s="51" customFormat="1" ht="15.75" customHeight="1">
      <c r="A11" s="58">
        <f>A10+1</f>
        <v>2</v>
      </c>
      <c r="B11" s="59"/>
      <c r="C11" s="59"/>
      <c r="D11" s="59"/>
      <c r="E11" s="60"/>
      <c r="F11" s="61"/>
      <c r="G11" s="61"/>
      <c r="H11" s="62"/>
      <c r="K11"/>
      <c r="L11"/>
      <c r="M11"/>
      <c r="N11"/>
    </row>
    <row r="12" spans="1:14" s="51" customFormat="1" ht="15.75" customHeight="1">
      <c r="A12" s="58">
        <f t="shared" ref="A12:A49" si="0">A11+1</f>
        <v>3</v>
      </c>
      <c r="B12" s="59"/>
      <c r="C12" s="59"/>
      <c r="D12" s="59"/>
      <c r="E12" s="60"/>
      <c r="F12" s="61"/>
      <c r="G12" s="61"/>
      <c r="H12" s="62"/>
      <c r="K12"/>
      <c r="L12"/>
      <c r="M12"/>
      <c r="N12"/>
    </row>
    <row r="13" spans="1:14" s="51" customFormat="1" ht="15.75" customHeight="1">
      <c r="A13" s="58">
        <f t="shared" si="0"/>
        <v>4</v>
      </c>
      <c r="B13" s="59"/>
      <c r="C13" s="59"/>
      <c r="D13" s="59"/>
      <c r="E13" s="60"/>
      <c r="F13" s="61"/>
      <c r="G13" s="61"/>
      <c r="H13" s="62"/>
      <c r="K13"/>
      <c r="L13"/>
      <c r="M13"/>
      <c r="N13"/>
    </row>
    <row r="14" spans="1:14" s="51" customFormat="1" ht="15.75" customHeight="1">
      <c r="A14" s="58">
        <f t="shared" si="0"/>
        <v>5</v>
      </c>
      <c r="B14" s="59"/>
      <c r="C14" s="59"/>
      <c r="D14" s="59"/>
      <c r="E14" s="60"/>
      <c r="F14" s="61"/>
      <c r="G14" s="61"/>
      <c r="H14" s="62"/>
    </row>
    <row r="15" spans="1:14" s="51" customFormat="1" ht="15.75" customHeight="1">
      <c r="A15" s="58">
        <f t="shared" si="0"/>
        <v>6</v>
      </c>
      <c r="B15" s="59"/>
      <c r="C15" s="59"/>
      <c r="D15" s="59"/>
      <c r="E15" s="60"/>
      <c r="F15" s="61"/>
      <c r="G15" s="61"/>
      <c r="H15" s="62"/>
    </row>
    <row r="16" spans="1:14" s="51" customFormat="1" ht="15.75" customHeight="1">
      <c r="A16" s="58">
        <f t="shared" si="0"/>
        <v>7</v>
      </c>
      <c r="B16" s="59"/>
      <c r="C16" s="59"/>
      <c r="D16" s="59"/>
      <c r="E16" s="60"/>
      <c r="F16" s="61"/>
      <c r="G16" s="61"/>
      <c r="H16" s="62"/>
    </row>
    <row r="17" spans="1:8" s="51" customFormat="1" ht="15.75" customHeight="1">
      <c r="A17" s="58">
        <f t="shared" si="0"/>
        <v>8</v>
      </c>
      <c r="B17" s="59"/>
      <c r="C17" s="59"/>
      <c r="D17" s="59"/>
      <c r="E17" s="60"/>
      <c r="F17" s="61"/>
      <c r="G17" s="61"/>
      <c r="H17" s="62"/>
    </row>
    <row r="18" spans="1:8" s="51" customFormat="1" ht="15.75" customHeight="1">
      <c r="A18" s="58">
        <f t="shared" si="0"/>
        <v>9</v>
      </c>
      <c r="B18" s="59"/>
      <c r="C18" s="59"/>
      <c r="D18" s="59"/>
      <c r="E18" s="60"/>
      <c r="F18" s="61"/>
      <c r="G18" s="61"/>
      <c r="H18" s="62"/>
    </row>
    <row r="19" spans="1:8" s="51" customFormat="1" ht="15.75" customHeight="1">
      <c r="A19" s="58">
        <f t="shared" si="0"/>
        <v>10</v>
      </c>
      <c r="B19" s="59"/>
      <c r="C19" s="59"/>
      <c r="D19" s="59"/>
      <c r="E19" s="60"/>
      <c r="F19" s="61"/>
      <c r="G19" s="61"/>
      <c r="H19" s="62"/>
    </row>
    <row r="20" spans="1:8" s="51" customFormat="1" ht="15.75" customHeight="1">
      <c r="A20" s="58">
        <f t="shared" si="0"/>
        <v>11</v>
      </c>
      <c r="B20" s="59"/>
      <c r="C20" s="59"/>
      <c r="D20" s="59"/>
      <c r="E20" s="60"/>
      <c r="F20" s="61"/>
      <c r="G20" s="61"/>
      <c r="H20" s="62"/>
    </row>
    <row r="21" spans="1:8" s="51" customFormat="1" ht="15.75" customHeight="1">
      <c r="A21" s="58">
        <f t="shared" si="0"/>
        <v>12</v>
      </c>
      <c r="B21" s="59"/>
      <c r="C21" s="59"/>
      <c r="D21" s="59"/>
      <c r="E21" s="60"/>
      <c r="F21" s="61"/>
      <c r="G21" s="61"/>
      <c r="H21" s="62"/>
    </row>
    <row r="22" spans="1:8" s="51" customFormat="1" ht="15.75" customHeight="1">
      <c r="A22" s="58">
        <f t="shared" si="0"/>
        <v>13</v>
      </c>
      <c r="B22" s="59"/>
      <c r="C22" s="59"/>
      <c r="D22" s="59"/>
      <c r="E22" s="60"/>
      <c r="F22" s="61"/>
      <c r="G22" s="61"/>
      <c r="H22" s="62"/>
    </row>
    <row r="23" spans="1:8" s="51" customFormat="1" ht="15.75" customHeight="1">
      <c r="A23" s="58">
        <f t="shared" si="0"/>
        <v>14</v>
      </c>
      <c r="B23" s="59"/>
      <c r="C23" s="59"/>
      <c r="D23" s="59"/>
      <c r="E23" s="60"/>
      <c r="F23" s="61"/>
      <c r="G23" s="61"/>
      <c r="H23" s="62"/>
    </row>
    <row r="24" spans="1:8" s="51" customFormat="1" ht="15.75" customHeight="1">
      <c r="A24" s="58">
        <f t="shared" si="0"/>
        <v>15</v>
      </c>
      <c r="B24" s="59"/>
      <c r="C24" s="59"/>
      <c r="D24" s="59"/>
      <c r="E24" s="60"/>
      <c r="F24" s="61"/>
      <c r="G24" s="61"/>
      <c r="H24" s="62"/>
    </row>
    <row r="25" spans="1:8" s="51" customFormat="1" ht="15.75" customHeight="1">
      <c r="A25" s="58">
        <f t="shared" si="0"/>
        <v>16</v>
      </c>
      <c r="B25" s="59"/>
      <c r="C25" s="59"/>
      <c r="D25" s="59"/>
      <c r="E25" s="60"/>
      <c r="F25" s="61"/>
      <c r="G25" s="61"/>
      <c r="H25" s="62"/>
    </row>
    <row r="26" spans="1:8" s="51" customFormat="1" ht="15.75" customHeight="1">
      <c r="A26" s="58">
        <f t="shared" si="0"/>
        <v>17</v>
      </c>
      <c r="B26" s="59"/>
      <c r="C26" s="59"/>
      <c r="D26" s="59"/>
      <c r="E26" s="60"/>
      <c r="F26" s="61"/>
      <c r="G26" s="61"/>
      <c r="H26" s="62"/>
    </row>
    <row r="27" spans="1:8" s="51" customFormat="1" ht="15.75" customHeight="1">
      <c r="A27" s="58">
        <f t="shared" si="0"/>
        <v>18</v>
      </c>
      <c r="B27" s="59"/>
      <c r="C27" s="59"/>
      <c r="D27" s="59"/>
      <c r="E27" s="60"/>
      <c r="F27" s="61"/>
      <c r="G27" s="61"/>
      <c r="H27" s="62"/>
    </row>
    <row r="28" spans="1:8" s="51" customFormat="1" ht="15.75" customHeight="1">
      <c r="A28" s="58">
        <f t="shared" si="0"/>
        <v>19</v>
      </c>
      <c r="B28" s="59"/>
      <c r="C28" s="59"/>
      <c r="D28" s="59"/>
      <c r="E28" s="60"/>
      <c r="F28" s="61"/>
      <c r="G28" s="61"/>
      <c r="H28" s="62"/>
    </row>
    <row r="29" spans="1:8" s="51" customFormat="1" ht="15.75" customHeight="1">
      <c r="A29" s="58">
        <f t="shared" si="0"/>
        <v>20</v>
      </c>
      <c r="B29" s="59"/>
      <c r="C29" s="59"/>
      <c r="D29" s="59"/>
      <c r="E29" s="60"/>
      <c r="F29" s="61"/>
      <c r="G29" s="61"/>
      <c r="H29" s="62"/>
    </row>
    <row r="30" spans="1:8" s="51" customFormat="1" ht="15.75" customHeight="1">
      <c r="A30" s="58">
        <f t="shared" si="0"/>
        <v>21</v>
      </c>
      <c r="B30" s="59"/>
      <c r="C30" s="59"/>
      <c r="D30" s="59"/>
      <c r="E30" s="60"/>
      <c r="F30" s="61"/>
      <c r="G30" s="61"/>
      <c r="H30" s="62"/>
    </row>
    <row r="31" spans="1:8" s="51" customFormat="1" ht="15.75" customHeight="1">
      <c r="A31" s="58">
        <f t="shared" si="0"/>
        <v>22</v>
      </c>
      <c r="B31" s="59"/>
      <c r="C31" s="59"/>
      <c r="D31" s="59"/>
      <c r="E31" s="60"/>
      <c r="F31" s="61"/>
      <c r="G31" s="61"/>
      <c r="H31" s="62"/>
    </row>
    <row r="32" spans="1:8" s="51" customFormat="1" ht="15.75" customHeight="1">
      <c r="A32" s="58">
        <f t="shared" si="0"/>
        <v>23</v>
      </c>
      <c r="B32" s="59"/>
      <c r="C32" s="59"/>
      <c r="D32" s="59"/>
      <c r="E32" s="60"/>
      <c r="F32" s="61"/>
      <c r="G32" s="61"/>
      <c r="H32" s="62"/>
    </row>
    <row r="33" spans="1:8" s="51" customFormat="1" ht="15.75" customHeight="1">
      <c r="A33" s="58">
        <f t="shared" si="0"/>
        <v>24</v>
      </c>
      <c r="B33" s="59"/>
      <c r="C33" s="59"/>
      <c r="D33" s="59"/>
      <c r="E33" s="60"/>
      <c r="F33" s="61"/>
      <c r="G33" s="61"/>
      <c r="H33" s="62"/>
    </row>
    <row r="34" spans="1:8" s="51" customFormat="1" ht="15.75" customHeight="1">
      <c r="A34" s="58">
        <f t="shared" si="0"/>
        <v>25</v>
      </c>
      <c r="B34" s="59"/>
      <c r="C34" s="59"/>
      <c r="D34" s="59"/>
      <c r="E34" s="60"/>
      <c r="F34" s="61"/>
      <c r="G34" s="61"/>
      <c r="H34" s="62"/>
    </row>
    <row r="35" spans="1:8" s="51" customFormat="1" ht="15.75" customHeight="1">
      <c r="A35" s="58">
        <f t="shared" si="0"/>
        <v>26</v>
      </c>
      <c r="B35" s="59"/>
      <c r="C35" s="59"/>
      <c r="D35" s="59"/>
      <c r="E35" s="60"/>
      <c r="F35" s="61"/>
      <c r="G35" s="61"/>
      <c r="H35" s="62"/>
    </row>
    <row r="36" spans="1:8" s="51" customFormat="1" ht="15.75" customHeight="1">
      <c r="A36" s="58">
        <f t="shared" si="0"/>
        <v>27</v>
      </c>
      <c r="B36" s="59"/>
      <c r="C36" s="59"/>
      <c r="D36" s="59"/>
      <c r="E36" s="60"/>
      <c r="F36" s="61"/>
      <c r="G36" s="61"/>
      <c r="H36" s="62"/>
    </row>
    <row r="37" spans="1:8" s="51" customFormat="1" ht="15.75" customHeight="1">
      <c r="A37" s="58">
        <f t="shared" si="0"/>
        <v>28</v>
      </c>
      <c r="B37" s="59"/>
      <c r="C37" s="59"/>
      <c r="D37" s="59"/>
      <c r="E37" s="60"/>
      <c r="F37" s="61"/>
      <c r="G37" s="61"/>
      <c r="H37" s="62"/>
    </row>
    <row r="38" spans="1:8" s="51" customFormat="1" ht="15.75" customHeight="1">
      <c r="A38" s="58">
        <f t="shared" si="0"/>
        <v>29</v>
      </c>
      <c r="B38" s="59"/>
      <c r="C38" s="59"/>
      <c r="D38" s="59"/>
      <c r="E38" s="60"/>
      <c r="F38" s="61"/>
      <c r="G38" s="61"/>
      <c r="H38" s="62"/>
    </row>
    <row r="39" spans="1:8" s="51" customFormat="1" ht="15.75" customHeight="1">
      <c r="A39" s="58">
        <f t="shared" si="0"/>
        <v>30</v>
      </c>
      <c r="B39" s="59"/>
      <c r="C39" s="59"/>
      <c r="D39" s="59"/>
      <c r="E39" s="60"/>
      <c r="F39" s="61"/>
      <c r="G39" s="61"/>
      <c r="H39" s="62"/>
    </row>
    <row r="40" spans="1:8" s="51" customFormat="1" ht="15.75" customHeight="1">
      <c r="A40" s="58">
        <f t="shared" si="0"/>
        <v>31</v>
      </c>
      <c r="B40" s="59"/>
      <c r="C40" s="59"/>
      <c r="D40" s="59"/>
      <c r="E40" s="60"/>
      <c r="F40" s="61"/>
      <c r="G40" s="61"/>
      <c r="H40" s="62"/>
    </row>
    <row r="41" spans="1:8" s="51" customFormat="1" ht="15.75" customHeight="1">
      <c r="A41" s="58">
        <f t="shared" si="0"/>
        <v>32</v>
      </c>
      <c r="B41" s="59"/>
      <c r="C41" s="59"/>
      <c r="D41" s="59"/>
      <c r="E41" s="60"/>
      <c r="F41" s="61"/>
      <c r="G41" s="61"/>
      <c r="H41" s="62"/>
    </row>
    <row r="42" spans="1:8" s="51" customFormat="1" ht="15.75" customHeight="1">
      <c r="A42" s="58">
        <f t="shared" si="0"/>
        <v>33</v>
      </c>
      <c r="B42" s="59"/>
      <c r="C42" s="59"/>
      <c r="D42" s="59"/>
      <c r="E42" s="60"/>
      <c r="F42" s="61"/>
      <c r="G42" s="61"/>
      <c r="H42" s="62"/>
    </row>
    <row r="43" spans="1:8" s="51" customFormat="1" ht="15.75" customHeight="1">
      <c r="A43" s="58">
        <f t="shared" si="0"/>
        <v>34</v>
      </c>
      <c r="B43" s="59"/>
      <c r="C43" s="59"/>
      <c r="D43" s="59"/>
      <c r="E43" s="60"/>
      <c r="F43" s="61"/>
      <c r="G43" s="61"/>
      <c r="H43" s="62"/>
    </row>
    <row r="44" spans="1:8" s="51" customFormat="1" ht="15.75" customHeight="1">
      <c r="A44" s="58">
        <f t="shared" si="0"/>
        <v>35</v>
      </c>
      <c r="B44" s="59"/>
      <c r="C44" s="59"/>
      <c r="D44" s="59"/>
      <c r="E44" s="60"/>
      <c r="F44" s="61"/>
      <c r="G44" s="61"/>
      <c r="H44" s="62"/>
    </row>
    <row r="45" spans="1:8" s="51" customFormat="1" ht="15.75" customHeight="1">
      <c r="A45" s="58">
        <f t="shared" si="0"/>
        <v>36</v>
      </c>
      <c r="B45" s="59"/>
      <c r="C45" s="59"/>
      <c r="D45" s="59"/>
      <c r="E45" s="60"/>
      <c r="F45" s="61"/>
      <c r="G45" s="61"/>
      <c r="H45" s="62"/>
    </row>
    <row r="46" spans="1:8" s="51" customFormat="1" ht="15.75" customHeight="1">
      <c r="A46" s="58">
        <f t="shared" si="0"/>
        <v>37</v>
      </c>
      <c r="B46" s="59"/>
      <c r="C46" s="59"/>
      <c r="D46" s="59"/>
      <c r="E46" s="60"/>
      <c r="F46" s="61"/>
      <c r="G46" s="61"/>
      <c r="H46" s="62"/>
    </row>
    <row r="47" spans="1:8" s="51" customFormat="1" ht="15.75" customHeight="1">
      <c r="A47" s="58">
        <f t="shared" si="0"/>
        <v>38</v>
      </c>
      <c r="B47" s="59"/>
      <c r="C47" s="59"/>
      <c r="D47" s="59"/>
      <c r="E47" s="60"/>
      <c r="F47" s="61"/>
      <c r="G47" s="61"/>
      <c r="H47" s="62"/>
    </row>
    <row r="48" spans="1:8" s="51" customFormat="1" ht="15.75" customHeight="1">
      <c r="A48" s="58">
        <f t="shared" si="0"/>
        <v>39</v>
      </c>
      <c r="B48" s="59"/>
      <c r="C48" s="59"/>
      <c r="D48" s="59"/>
      <c r="E48" s="60"/>
      <c r="F48" s="61"/>
      <c r="G48" s="61"/>
      <c r="H48" s="62"/>
    </row>
    <row r="49" spans="1:8" s="51" customFormat="1" ht="15.75" customHeight="1">
      <c r="A49" s="58">
        <f t="shared" si="0"/>
        <v>40</v>
      </c>
      <c r="B49" s="59"/>
      <c r="C49" s="59"/>
      <c r="D49" s="59"/>
      <c r="E49" s="60"/>
      <c r="F49" s="61"/>
      <c r="G49" s="61"/>
      <c r="H49" s="62"/>
    </row>
    <row r="50" spans="1:8" s="20" customFormat="1" ht="15.75" customHeight="1">
      <c r="A50" s="63"/>
      <c r="B50" s="64"/>
      <c r="C50" s="65"/>
      <c r="F50" s="66"/>
      <c r="G50" s="66"/>
    </row>
    <row r="51" spans="1:8" s="20" customFormat="1" ht="15.75" customHeight="1">
      <c r="A51" s="63"/>
      <c r="B51" s="67"/>
      <c r="C51" s="65"/>
      <c r="F51" s="66"/>
      <c r="G51" s="66"/>
    </row>
    <row r="52" spans="1:8" s="20" customFormat="1" ht="15.75" customHeight="1">
      <c r="A52" s="68"/>
      <c r="B52" s="64"/>
      <c r="C52" s="69"/>
      <c r="F52" s="66"/>
      <c r="G52" s="66"/>
    </row>
    <row r="53" spans="1:8" s="20" customFormat="1" ht="15.75" customHeight="1">
      <c r="A53" s="68"/>
      <c r="B53" s="64"/>
      <c r="C53" s="69"/>
      <c r="F53" s="66"/>
      <c r="G53" s="66"/>
    </row>
    <row r="54" spans="1:8" s="20" customFormat="1" ht="15.75" customHeight="1">
      <c r="A54" s="68"/>
      <c r="B54" s="64"/>
      <c r="C54" s="69"/>
      <c r="F54" s="66"/>
      <c r="G54" s="66"/>
    </row>
    <row r="55" spans="1:8" s="20" customFormat="1" ht="15.75" customHeight="1">
      <c r="A55" s="68"/>
      <c r="B55" s="64"/>
      <c r="C55" s="69"/>
      <c r="F55" s="66"/>
      <c r="G55" s="66"/>
    </row>
    <row r="56" spans="1:8" s="20" customFormat="1" ht="15.75" customHeight="1">
      <c r="A56" s="68"/>
      <c r="B56" s="64"/>
      <c r="C56" s="69"/>
      <c r="F56" s="66"/>
      <c r="G56" s="66"/>
    </row>
    <row r="57" spans="1:8" s="20" customFormat="1" ht="15.75" customHeight="1">
      <c r="A57" s="68"/>
      <c r="B57" s="64"/>
      <c r="C57" s="69"/>
      <c r="F57" s="66"/>
      <c r="G57" s="66"/>
    </row>
    <row r="58" spans="1:8" s="20" customFormat="1" ht="15.75" customHeight="1">
      <c r="A58" s="68"/>
      <c r="B58" s="70"/>
      <c r="C58" s="69"/>
      <c r="F58" s="66"/>
      <c r="G58" s="66"/>
    </row>
    <row r="59" spans="1:8" s="20" customFormat="1" ht="15.75" customHeight="1">
      <c r="A59" s="68"/>
      <c r="B59" s="70"/>
      <c r="C59" s="69"/>
      <c r="F59" s="66"/>
      <c r="G59" s="66"/>
    </row>
    <row r="60" spans="1:8" s="20" customFormat="1" ht="15.75" customHeight="1">
      <c r="A60" s="68"/>
      <c r="B60" s="71"/>
      <c r="C60" s="72"/>
      <c r="F60" s="66"/>
      <c r="G60" s="66"/>
    </row>
    <row r="61" spans="1:8" s="20" customFormat="1" ht="15.75" customHeight="1">
      <c r="A61" s="68"/>
      <c r="B61" s="73"/>
      <c r="C61" s="74"/>
      <c r="F61" s="66"/>
      <c r="G61" s="66"/>
    </row>
    <row r="62" spans="1:8" s="20" customFormat="1" ht="15.75" customHeight="1">
      <c r="A62" s="68"/>
      <c r="B62" s="75"/>
      <c r="C62" s="74"/>
      <c r="F62" s="66"/>
      <c r="G62" s="66"/>
    </row>
    <row r="63" spans="1:8" s="20" customFormat="1" ht="15.75" customHeight="1">
      <c r="A63" s="68"/>
      <c r="B63" s="75"/>
      <c r="C63" s="76"/>
      <c r="F63" s="66"/>
      <c r="G63" s="66"/>
    </row>
    <row r="64" spans="1:8" s="20" customFormat="1" ht="15.75" customHeight="1">
      <c r="A64" s="68"/>
      <c r="B64" s="75"/>
      <c r="C64" s="77"/>
      <c r="F64" s="66"/>
      <c r="G64" s="66"/>
    </row>
    <row r="65" spans="1:7" s="20" customFormat="1" ht="15.75" customHeight="1">
      <c r="A65" s="68"/>
      <c r="B65" s="78"/>
      <c r="C65" s="74"/>
      <c r="F65" s="66"/>
      <c r="G65" s="66"/>
    </row>
    <row r="66" spans="1:7" s="20" customFormat="1" ht="15.75" customHeight="1">
      <c r="A66" s="68"/>
      <c r="B66" s="71"/>
      <c r="C66" s="79"/>
      <c r="F66" s="66"/>
      <c r="G66" s="66"/>
    </row>
    <row r="67" spans="1:7" s="20" customFormat="1" ht="15.75" customHeight="1">
      <c r="A67" s="68"/>
      <c r="B67" s="73"/>
      <c r="C67" s="74"/>
      <c r="F67" s="66"/>
      <c r="G67" s="66"/>
    </row>
    <row r="68" spans="1:7" s="20" customFormat="1" ht="15.75" customHeight="1">
      <c r="A68" s="68"/>
      <c r="B68" s="78"/>
      <c r="C68" s="74"/>
      <c r="F68" s="66"/>
      <c r="G68" s="66"/>
    </row>
    <row r="69" spans="1:7" s="20" customFormat="1" ht="15.75" customHeight="1">
      <c r="A69" s="68"/>
      <c r="B69" s="78"/>
      <c r="C69" s="74"/>
      <c r="F69" s="66"/>
      <c r="G69" s="66"/>
    </row>
    <row r="70" spans="1:7" s="20" customFormat="1" ht="15.75" customHeight="1">
      <c r="A70" s="68"/>
      <c r="B70" s="71"/>
      <c r="C70" s="79"/>
      <c r="F70" s="66"/>
      <c r="G70" s="66"/>
    </row>
    <row r="71" spans="1:7" s="20" customFormat="1" ht="15.75" customHeight="1">
      <c r="A71" s="68"/>
      <c r="B71" s="80"/>
      <c r="C71" s="65"/>
      <c r="F71" s="66"/>
      <c r="G71" s="66"/>
    </row>
    <row r="72" spans="1:7" s="20" customFormat="1" ht="15.75" customHeight="1">
      <c r="A72" s="68"/>
      <c r="B72" s="80"/>
      <c r="C72" s="65"/>
      <c r="F72" s="66"/>
      <c r="G72" s="66"/>
    </row>
    <row r="73" spans="1:7" s="20" customFormat="1" ht="15.75" customHeight="1">
      <c r="A73" s="68"/>
      <c r="B73" s="81"/>
      <c r="C73" s="82"/>
      <c r="F73" s="66"/>
      <c r="G73" s="66"/>
    </row>
    <row r="74" spans="1:7" s="20" customFormat="1" ht="15.75" customHeight="1">
      <c r="A74" s="68"/>
      <c r="B74" s="83"/>
      <c r="C74" s="84"/>
      <c r="F74" s="66"/>
      <c r="G74" s="66"/>
    </row>
    <row r="75" spans="1:7" s="20" customFormat="1" ht="15.75" customHeight="1">
      <c r="A75" s="68"/>
      <c r="B75" s="85"/>
      <c r="C75" s="65"/>
      <c r="F75" s="66"/>
      <c r="G75" s="66"/>
    </row>
    <row r="76" spans="1:7" s="20" customFormat="1" ht="15.75" customHeight="1">
      <c r="A76" s="68"/>
      <c r="B76" s="86"/>
      <c r="C76" s="87"/>
      <c r="F76" s="66"/>
      <c r="G76" s="66"/>
    </row>
    <row r="77" spans="1:7" s="20" customFormat="1" ht="15.75" customHeight="1">
      <c r="A77" s="68"/>
      <c r="B77" s="88"/>
      <c r="C77" s="89"/>
      <c r="F77" s="66"/>
      <c r="G77" s="66"/>
    </row>
    <row r="78" spans="1:7" s="20" customFormat="1" ht="15.75" customHeight="1">
      <c r="A78" s="68"/>
      <c r="B78" s="88"/>
      <c r="C78" s="89"/>
      <c r="F78" s="66"/>
      <c r="G78" s="66"/>
    </row>
    <row r="79" spans="1:7" s="20" customFormat="1" ht="15.75" customHeight="1">
      <c r="A79" s="68"/>
      <c r="B79" s="86"/>
      <c r="C79" s="87"/>
      <c r="F79" s="66"/>
      <c r="G79" s="66"/>
    </row>
    <row r="80" spans="1:7" s="20" customFormat="1" ht="15.75" customHeight="1">
      <c r="A80" s="68"/>
      <c r="B80" s="80"/>
      <c r="C80" s="65"/>
      <c r="F80" s="66"/>
      <c r="G80" s="66"/>
    </row>
    <row r="81" spans="1:7" s="20" customFormat="1" ht="15.75" customHeight="1">
      <c r="A81" s="68"/>
      <c r="B81" s="88"/>
      <c r="C81" s="89"/>
      <c r="F81" s="66"/>
      <c r="G81" s="66"/>
    </row>
    <row r="82" spans="1:7" s="20" customFormat="1" ht="15.75" customHeight="1">
      <c r="A82" s="68"/>
      <c r="B82" s="88"/>
      <c r="C82" s="89"/>
      <c r="F82" s="66"/>
      <c r="G82" s="66"/>
    </row>
    <row r="83" spans="1:7" s="20" customFormat="1" ht="15.75" customHeight="1">
      <c r="A83" s="68"/>
      <c r="B83" s="88"/>
      <c r="C83" s="89"/>
      <c r="F83" s="66"/>
      <c r="G83" s="66"/>
    </row>
    <row r="84" spans="1:7" s="20" customFormat="1" ht="15.75" customHeight="1">
      <c r="A84" s="68"/>
      <c r="B84" s="86"/>
      <c r="C84" s="87"/>
      <c r="F84" s="66"/>
      <c r="G84" s="66"/>
    </row>
    <row r="85" spans="1:7" s="20" customFormat="1" ht="15.75" customHeight="1">
      <c r="A85" s="68"/>
      <c r="B85" s="90"/>
      <c r="C85" s="91"/>
      <c r="F85" s="66"/>
      <c r="G85" s="66"/>
    </row>
    <row r="86" spans="1:7" s="20" customFormat="1" ht="15.75" customHeight="1">
      <c r="A86" s="68"/>
      <c r="B86" s="90"/>
      <c r="C86" s="91"/>
      <c r="F86" s="66"/>
      <c r="G86" s="66"/>
    </row>
    <row r="87" spans="1:7" s="20" customFormat="1" ht="15.75" customHeight="1">
      <c r="A87" s="68"/>
      <c r="B87" s="71"/>
      <c r="C87" s="79"/>
      <c r="F87" s="66"/>
      <c r="G87" s="66"/>
    </row>
    <row r="88" spans="1:7" s="20" customFormat="1" ht="15.75" customHeight="1">
      <c r="A88" s="68"/>
      <c r="B88" s="81"/>
      <c r="C88" s="65"/>
      <c r="F88" s="66"/>
      <c r="G88" s="66"/>
    </row>
    <row r="89" spans="1:7" s="20" customFormat="1" ht="15.75" customHeight="1">
      <c r="A89" s="68"/>
      <c r="B89" s="81"/>
      <c r="C89" s="65"/>
      <c r="F89" s="66"/>
      <c r="G89" s="66"/>
    </row>
    <row r="90" spans="1:7" s="20" customFormat="1" ht="15.75" customHeight="1">
      <c r="A90" s="68"/>
      <c r="B90" s="86"/>
      <c r="C90" s="92"/>
      <c r="F90" s="66"/>
      <c r="G90" s="66"/>
    </row>
    <row r="91" spans="1:7" s="20" customFormat="1" ht="15.75" customHeight="1">
      <c r="A91" s="68"/>
      <c r="B91" s="88"/>
      <c r="C91" s="93"/>
      <c r="F91" s="66"/>
      <c r="G91" s="66"/>
    </row>
    <row r="92" spans="1:7" s="20" customFormat="1" ht="15.75" customHeight="1">
      <c r="A92" s="68"/>
      <c r="B92" s="94"/>
      <c r="C92" s="93"/>
      <c r="F92" s="66"/>
      <c r="G92" s="66"/>
    </row>
    <row r="93" spans="1:7" s="20" customFormat="1" ht="15.75" customHeight="1">
      <c r="A93" s="68"/>
      <c r="B93" s="88"/>
      <c r="C93" s="93"/>
      <c r="F93" s="66"/>
      <c r="G93" s="66"/>
    </row>
    <row r="94" spans="1:7" s="20" customFormat="1" ht="15.75" customHeight="1">
      <c r="A94" s="68"/>
      <c r="B94" s="86"/>
      <c r="C94" s="92"/>
      <c r="F94" s="66"/>
      <c r="G94" s="66"/>
    </row>
    <row r="95" spans="1:7" s="20" customFormat="1" ht="15.75" customHeight="1">
      <c r="A95" s="68"/>
      <c r="B95" s="88"/>
      <c r="C95" s="93"/>
      <c r="F95" s="66"/>
      <c r="G95" s="66"/>
    </row>
    <row r="96" spans="1:7" s="20" customFormat="1" ht="15.75" customHeight="1">
      <c r="A96" s="68"/>
      <c r="B96" s="88"/>
      <c r="C96" s="93"/>
      <c r="F96" s="66"/>
      <c r="G96" s="66"/>
    </row>
    <row r="97" spans="1:7" s="20" customFormat="1" ht="15.75" customHeight="1">
      <c r="A97" s="68"/>
      <c r="B97" s="86"/>
      <c r="C97" s="92"/>
      <c r="F97" s="66"/>
      <c r="G97" s="66"/>
    </row>
    <row r="98" spans="1:7" s="20" customFormat="1" ht="15.75" customHeight="1">
      <c r="A98" s="68"/>
      <c r="B98" s="88"/>
      <c r="C98" s="93"/>
      <c r="F98" s="66"/>
      <c r="G98" s="66"/>
    </row>
    <row r="99" spans="1:7" s="20" customFormat="1" ht="15.75" customHeight="1">
      <c r="A99" s="68"/>
      <c r="B99" s="71"/>
      <c r="C99" s="79"/>
      <c r="F99" s="66"/>
      <c r="G99" s="66"/>
    </row>
    <row r="100" spans="1:7" s="20" customFormat="1" ht="15.75" customHeight="1">
      <c r="A100" s="68"/>
      <c r="B100" s="81"/>
      <c r="C100" s="65"/>
      <c r="F100" s="66"/>
      <c r="G100" s="66"/>
    </row>
    <row r="101" spans="1:7" s="20" customFormat="1" ht="15.75" customHeight="1">
      <c r="A101" s="68"/>
      <c r="B101" s="88"/>
      <c r="C101" s="65"/>
      <c r="F101" s="66"/>
      <c r="G101" s="66"/>
    </row>
    <row r="102" spans="1:7" s="20" customFormat="1" ht="15.75" customHeight="1">
      <c r="A102" s="68"/>
      <c r="B102" s="88"/>
      <c r="C102" s="65"/>
      <c r="F102" s="66"/>
      <c r="G102" s="66"/>
    </row>
    <row r="103" spans="1:7" s="20" customFormat="1" ht="15.75" customHeight="1">
      <c r="A103" s="68"/>
      <c r="B103" s="88"/>
      <c r="C103" s="65"/>
      <c r="F103" s="66"/>
      <c r="G103" s="66"/>
    </row>
    <row r="104" spans="1:7" s="20" customFormat="1" ht="15.75" customHeight="1">
      <c r="A104" s="68"/>
      <c r="B104" s="88"/>
      <c r="C104" s="65"/>
      <c r="F104" s="66"/>
      <c r="G104" s="66"/>
    </row>
    <row r="105" spans="1:7" s="20" customFormat="1" ht="15.75" customHeight="1">
      <c r="A105" s="68"/>
      <c r="B105" s="80"/>
      <c r="C105" s="74"/>
      <c r="F105" s="66"/>
      <c r="G105" s="66"/>
    </row>
    <row r="106" spans="1:7" s="20" customFormat="1" ht="15.75" customHeight="1">
      <c r="A106" s="68"/>
      <c r="B106" s="80"/>
      <c r="C106" s="74"/>
      <c r="F106" s="66"/>
      <c r="G106" s="66"/>
    </row>
    <row r="107" spans="1:7" s="20" customFormat="1" ht="15.75" customHeight="1">
      <c r="A107" s="68"/>
      <c r="B107" s="80"/>
      <c r="C107" s="74"/>
      <c r="F107" s="66"/>
      <c r="G107" s="66"/>
    </row>
    <row r="108" spans="1:7" s="20" customFormat="1" ht="15.75" customHeight="1">
      <c r="A108" s="68"/>
      <c r="B108" s="80"/>
      <c r="C108" s="74"/>
      <c r="F108" s="66"/>
      <c r="G108" s="66"/>
    </row>
    <row r="109" spans="1:7" s="20" customFormat="1" ht="15.75" customHeight="1">
      <c r="A109" s="68"/>
      <c r="B109" s="86"/>
      <c r="C109" s="92"/>
      <c r="F109" s="66"/>
      <c r="G109" s="66"/>
    </row>
    <row r="110" spans="1:7" s="20" customFormat="1" ht="15.75" customHeight="1">
      <c r="A110" s="68"/>
      <c r="B110" s="88"/>
      <c r="C110" s="65"/>
      <c r="F110" s="66"/>
      <c r="G110" s="66"/>
    </row>
    <row r="111" spans="1:7" s="20" customFormat="1" ht="15.75" customHeight="1">
      <c r="A111" s="68"/>
      <c r="B111" s="88"/>
      <c r="C111" s="65"/>
      <c r="F111" s="66"/>
      <c r="G111" s="66"/>
    </row>
    <row r="112" spans="1:7" s="20" customFormat="1" ht="15.75" customHeight="1">
      <c r="A112" s="68"/>
      <c r="B112" s="86"/>
      <c r="C112" s="92"/>
      <c r="F112" s="66"/>
      <c r="G112" s="66"/>
    </row>
    <row r="113" spans="1:7" s="20" customFormat="1" ht="15.75" customHeight="1">
      <c r="A113" s="68"/>
      <c r="B113" s="88"/>
      <c r="C113" s="65"/>
      <c r="F113" s="66"/>
      <c r="G113" s="66"/>
    </row>
    <row r="114" spans="1:7" s="20" customFormat="1" ht="15.75" customHeight="1">
      <c r="A114" s="68"/>
      <c r="B114" s="88"/>
      <c r="C114" s="65"/>
      <c r="F114" s="66"/>
      <c r="G114" s="66"/>
    </row>
    <row r="115" spans="1:7" ht="15.75" customHeight="1">
      <c r="A115" s="95"/>
      <c r="B115" s="95"/>
      <c r="C115" s="95"/>
    </row>
    <row r="116" spans="1:7" ht="15.75" customHeight="1">
      <c r="A116" s="95"/>
      <c r="B116" s="95"/>
      <c r="C116" s="95"/>
    </row>
    <row r="119" spans="1:7">
      <c r="B119" s="5"/>
      <c r="C119" s="5"/>
    </row>
    <row r="120" spans="1:7">
      <c r="B120" s="97"/>
      <c r="C120" s="98"/>
    </row>
    <row r="121" spans="1:7">
      <c r="B121" s="97"/>
      <c r="C121" s="98"/>
    </row>
    <row r="122" spans="1:7">
      <c r="B122" s="5"/>
      <c r="C122" s="5"/>
    </row>
    <row r="123" spans="1:7">
      <c r="B123" s="99"/>
      <c r="C123" s="98"/>
    </row>
    <row r="124" spans="1:7">
      <c r="B124" s="100"/>
      <c r="C124" s="101"/>
    </row>
    <row r="127" spans="1:7">
      <c r="A127" s="102"/>
      <c r="B127" s="103"/>
      <c r="C127" s="104"/>
    </row>
    <row r="128" spans="1:7">
      <c r="A128" s="105"/>
      <c r="B128" s="104"/>
      <c r="C128" s="104"/>
    </row>
    <row r="129" spans="1:7">
      <c r="A129" s="105"/>
      <c r="B129" s="104"/>
      <c r="C129" s="104"/>
    </row>
    <row r="130" spans="1:7">
      <c r="A130" s="105"/>
      <c r="B130" s="104"/>
      <c r="C130" s="104"/>
    </row>
    <row r="131" spans="1:7">
      <c r="A131" s="105"/>
      <c r="B131" s="104"/>
      <c r="C131" s="104"/>
    </row>
    <row r="132" spans="1:7">
      <c r="A132" s="105"/>
      <c r="B132" s="104"/>
      <c r="C132" s="104"/>
    </row>
    <row r="133" spans="1:7">
      <c r="A133" s="105"/>
      <c r="B133" s="104"/>
      <c r="C133" s="104"/>
    </row>
    <row r="134" spans="1:7">
      <c r="A134" s="105"/>
      <c r="B134" s="103"/>
      <c r="C134" s="104"/>
    </row>
    <row r="138" spans="1:7" s="106" customFormat="1">
      <c r="A138"/>
      <c r="B138"/>
      <c r="C138"/>
      <c r="F138" s="107"/>
      <c r="G138" s="107"/>
    </row>
    <row r="139" spans="1:7" s="106" customFormat="1">
      <c r="A139"/>
      <c r="B139"/>
      <c r="C139"/>
      <c r="F139" s="107"/>
      <c r="G139" s="107"/>
    </row>
    <row r="140" spans="1:7" s="106" customFormat="1">
      <c r="A140"/>
      <c r="B140"/>
      <c r="C140"/>
      <c r="F140" s="107"/>
      <c r="G140" s="107"/>
    </row>
    <row r="141" spans="1:7" s="106" customFormat="1">
      <c r="A141"/>
      <c r="B141"/>
      <c r="C141"/>
      <c r="F141" s="107"/>
      <c r="G141" s="107"/>
    </row>
    <row r="142" spans="1:7" s="106" customFormat="1">
      <c r="A142"/>
      <c r="B142"/>
      <c r="C142"/>
      <c r="F142" s="107"/>
      <c r="G142" s="107"/>
    </row>
    <row r="143" spans="1:7" s="106" customFormat="1">
      <c r="A143"/>
      <c r="B143"/>
      <c r="C143"/>
      <c r="F143" s="107"/>
      <c r="G143" s="107"/>
    </row>
    <row r="144" spans="1:7" s="106" customFormat="1">
      <c r="A144"/>
      <c r="B144"/>
      <c r="C144"/>
      <c r="F144" s="107"/>
      <c r="G144" s="107"/>
    </row>
  </sheetData>
  <protectedRanges>
    <protectedRange password="DA21" sqref="B109:B112 B99:B104" name="Range1_3"/>
    <protectedRange password="DA21" sqref="B16:B19" name="Range1_4"/>
    <protectedRange password="DA21" sqref="B27" name="Range1_2"/>
    <protectedRange password="DA21" sqref="B113:B114" name="Range1_3_2"/>
    <protectedRange password="DA21" sqref="B24:B26" name="Range1_2_1"/>
    <protectedRange password="DA21" sqref="B15" name="Range1_4_2"/>
    <protectedRange password="DA21" sqref="B13:B14" name="Range1_4_1_1"/>
    <protectedRange password="DA21" sqref="B43" name="Range1_3_1_2_1_3"/>
    <protectedRange password="DA21" sqref="B50:B59" name="Range1_1_1_3"/>
  </protectedRanges>
  <mergeCells count="9">
    <mergeCell ref="E6:E7"/>
    <mergeCell ref="F6:H6"/>
    <mergeCell ref="A2:D2"/>
    <mergeCell ref="A3:D3"/>
    <mergeCell ref="A4:D4"/>
    <mergeCell ref="A6:A7"/>
    <mergeCell ref="B6:B7"/>
    <mergeCell ref="C6:C7"/>
    <mergeCell ref="D6:D7"/>
  </mergeCells>
  <printOptions horizontalCentered="1"/>
  <pageMargins left="0.5" right="0.5" top="1.29755434782609" bottom="0.78" header="0.51" footer="0.23529411764705899"/>
  <pageSetup scale="80" fitToHeight="0" orientation="portrait" r:id="rId1"/>
  <headerFooter>
    <oddHeader>&amp;L    &amp;G&amp;C&amp;"Arial,Regular"&amp;14&amp;K0266BBHolder Construction Group, LLC&amp;11
&amp;"Arial,Bold"&amp;16EXHIBIT M, DRAWING AND SPECIFICATION
DEVIATIONS AND EXCEPTIONS</oddHeader>
    <oddFooter>&amp;L&amp;"Arial,Regular"&amp;10Run Date: &amp;D         
Contract Date:
Page &amp;P of &amp;N&amp;R&amp;"Arial,Regular"&amp;10Prepared By:          XXXXXXXXXX             
Trade Responsible Initials: _______________
Trade Contractor Initials: _______________</oddFooter>
  </headerFooter>
  <rowBreaks count="1" manualBreakCount="1">
    <brk id="86" max="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0b812d4-8d50-44c4-8e12-63776a1550cb">
      <Terms xmlns="http://schemas.microsoft.com/office/infopath/2007/PartnerControls"/>
    </lcf76f155ced4ddcb4097134ff3c332f>
    <TaxCatchAll xmlns="46c506ed-e688-4d21-94e3-e14c670879c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7DC92626A9614091D3B57E88B2FCC3" ma:contentTypeVersion="9" ma:contentTypeDescription="Create a new document." ma:contentTypeScope="" ma:versionID="b7b663a339c4a65a13f5e3d65f25fb70">
  <xsd:schema xmlns:xsd="http://www.w3.org/2001/XMLSchema" xmlns:xs="http://www.w3.org/2001/XMLSchema" xmlns:p="http://schemas.microsoft.com/office/2006/metadata/properties" xmlns:ns2="90b812d4-8d50-44c4-8e12-63776a1550cb" xmlns:ns3="46c506ed-e688-4d21-94e3-e14c670879c5" targetNamespace="http://schemas.microsoft.com/office/2006/metadata/properties" ma:root="true" ma:fieldsID="41ece47c6c0a20e57bea07228742f1b8" ns2:_="" ns3:_="">
    <xsd:import namespace="90b812d4-8d50-44c4-8e12-63776a1550cb"/>
    <xsd:import namespace="46c506ed-e688-4d21-94e3-e14c670879c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812d4-8d50-44c4-8e12-63776a1550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dbb3444-3423-44fe-ae70-04e0cbb2b130"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506ed-e688-4d21-94e3-e14c670879c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61a5b94-f63f-4827-a9bc-6beb96670a15}" ma:internalName="TaxCatchAll" ma:showField="CatchAllData" ma:web="46c506ed-e688-4d21-94e3-e14c670879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E31B48-11A2-4692-8A2B-EC50365A2EC4}">
  <ds:schemaRefs>
    <ds:schemaRef ds:uri="http://schemas.microsoft.com/office/2006/metadata/properties"/>
    <ds:schemaRef ds:uri="90b812d4-8d50-44c4-8e12-63776a1550cb"/>
    <ds:schemaRef ds:uri="http://schemas.microsoft.com/office/infopath/2007/PartnerControls"/>
    <ds:schemaRef ds:uri="http://purl.org/dc/dcmitype/"/>
    <ds:schemaRef ds:uri="http://schemas.openxmlformats.org/package/2006/metadata/core-properties"/>
    <ds:schemaRef ds:uri="http://purl.org/dc/terms/"/>
    <ds:schemaRef ds:uri="http://purl.org/dc/elements/1.1/"/>
    <ds:schemaRef ds:uri="http://schemas.microsoft.com/office/2006/documentManagement/types"/>
    <ds:schemaRef ds:uri="46c506ed-e688-4d21-94e3-e14c670879c5"/>
    <ds:schemaRef ds:uri="http://www.w3.org/XML/1998/namespace"/>
  </ds:schemaRefs>
</ds:datastoreItem>
</file>

<file path=customXml/itemProps2.xml><?xml version="1.0" encoding="utf-8"?>
<ds:datastoreItem xmlns:ds="http://schemas.openxmlformats.org/officeDocument/2006/customXml" ds:itemID="{41C65621-2C33-410D-9A28-BE02E821D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812d4-8d50-44c4-8e12-63776a1550cb"/>
    <ds:schemaRef ds:uri="46c506ed-e688-4d21-94e3-e14c670879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0895D7-B587-4393-B012-EFB5B37988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Project Info</vt:lpstr>
      <vt:lpstr>SCL - Bid Eval</vt:lpstr>
      <vt:lpstr>Exhibit M</vt:lpstr>
      <vt:lpstr>'Exhibit M'!Print_Area</vt:lpstr>
      <vt:lpstr>'Project Info'!Print_Area</vt:lpstr>
      <vt:lpstr>'SCL - Bid Eval'!Print_Area</vt:lpstr>
      <vt:lpstr>'Exhibit M'!Print_Titles</vt:lpstr>
      <vt:lpstr>'SCL - Bid Eval'!Print_Titles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TaDaija Dixon</dc:creator>
  <cp:keywords/>
  <dc:description/>
  <cp:lastModifiedBy>Patrick Stephens</cp:lastModifiedBy>
  <cp:revision/>
  <dcterms:created xsi:type="dcterms:W3CDTF">2022-04-26T20:32:03Z</dcterms:created>
  <dcterms:modified xsi:type="dcterms:W3CDTF">2022-06-02T22:01:48Z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0x0101006B7DC92626A9614091D3B57E88B2FCC3</vt:lpwstr>
  </property>
  <property fmtid="{D5CDD505-2E9C-101B-9397-08002B2CF9AE}" pid="3" name="MediaServiceImageTags">
    <vt:lpwstr/>
  </property>
</Properties>
</file>