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Johnson\Desktop\Job Proposals\Gainsville North Tower\"/>
    </mc:Choice>
  </mc:AlternateContent>
  <xr:revisionPtr revIDLastSave="0" documentId="8_{86F0DB8D-B7A4-4B55-BB5B-FEEB2A65628A}" xr6:coauthVersionLast="45" xr6:coauthVersionMax="45" xr10:uidLastSave="{00000000-0000-0000-0000-000000000000}"/>
  <bookViews>
    <workbookView xWindow="-20610" yWindow="2085" windowWidth="20730" windowHeight="11160" tabRatio="764" activeTab="4" xr2:uid="{D508EC44-9E02-4C46-99A8-5C63B858734D}"/>
  </bookViews>
  <sheets>
    <sheet name="A1 - GC &amp; FEE" sheetId="4" r:id="rId1"/>
    <sheet name="Precon Breakout" sheetId="10" r:id="rId2"/>
    <sheet name="Ex B -Cost v GC v Fee Guideline" sheetId="5" r:id="rId3"/>
    <sheet name="UNIT PRICES " sheetId="34" r:id="rId4"/>
    <sheet name="Mgnt Wage Rates" sheetId="7" r:id="rId5"/>
    <sheet name="Field Wage Rates" sheetId="8" r:id="rId6"/>
    <sheet name="APP1" sheetId="11" r:id="rId7"/>
    <sheet name="APP2" sheetId="14" r:id="rId8"/>
    <sheet name="APP3" sheetId="15" r:id="rId9"/>
    <sheet name="APP4" sheetId="12" r:id="rId10"/>
    <sheet name="APP5" sheetId="13" r:id="rId11"/>
    <sheet name="CW-1" sheetId="16" r:id="rId12"/>
    <sheet name="CW-2" sheetId="17" r:id="rId13"/>
    <sheet name="CW-3" sheetId="18" r:id="rId14"/>
    <sheet name="CW-4" sheetId="19" r:id="rId15"/>
    <sheet name="CE-5" sheetId="20" r:id="rId16"/>
    <sheet name="CE-6" sheetId="21" r:id="rId17"/>
    <sheet name="CE-7" sheetId="22" r:id="rId18"/>
    <sheet name="CE-8" sheetId="23" r:id="rId19"/>
    <sheet name="JOURNEYMAN" sheetId="24" r:id="rId20"/>
    <sheet name="LEAD JOURNEYMAN" sheetId="25" r:id="rId21"/>
    <sheet name="FOREMAN" sheetId="26" r:id="rId22"/>
    <sheet name="LEAD FOREMAN" sheetId="27" r:id="rId23"/>
    <sheet name="GENERAL FOREMAN" sheetId="28" r:id="rId24"/>
    <sheet name="AREA FOREMAN" sheetId="29" r:id="rId25"/>
    <sheet name="JOURNEYMAN CABLE SPLICER" sheetId="30" r:id="rId26"/>
    <sheet name="Sheet21" sheetId="31" r:id="rId27"/>
    <sheet name="Sheet22" sheetId="32" r:id="rId28"/>
    <sheet name="Sheet23" sheetId="33" r:id="rId29"/>
  </sheets>
  <externalReferences>
    <externalReference r:id="rId30"/>
  </externalReferences>
  <definedNames>
    <definedName name="_xlnm.Print_Area" localSheetId="0">'A1 - GC &amp; FEE'!$B$2:$F$38</definedName>
    <definedName name="_xlnm.Print_Area" localSheetId="2">'Ex B -Cost v GC v Fee Guideline'!$B$2:$H$66</definedName>
    <definedName name="_xlnm.Print_Area" localSheetId="5">'Field Wage Rates'!$B$2:$E$56</definedName>
    <definedName name="_xlnm.Print_Area" localSheetId="4">'Mgnt Wage Rates'!$B$2:$E$51</definedName>
    <definedName name="_xlnm.Print_Area" localSheetId="3">'UNIT PRICES '!$B$2:$E$27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9" l="1"/>
  <c r="E18" i="28"/>
  <c r="E18" i="27"/>
  <c r="E18" i="26"/>
  <c r="E18" i="25"/>
  <c r="B2" i="34" l="1"/>
  <c r="B3" i="34"/>
  <c r="E32" i="20" l="1"/>
  <c r="E33" i="28"/>
  <c r="E31" i="29"/>
  <c r="E32" i="28"/>
  <c r="E29" i="28"/>
  <c r="E30" i="28"/>
  <c r="E31" i="28"/>
  <c r="E28" i="28"/>
  <c r="E33" i="29"/>
  <c r="E29" i="29"/>
  <c r="E30" i="29"/>
  <c r="E32" i="29"/>
  <c r="E28" i="29"/>
  <c r="D28" i="29"/>
  <c r="C33" i="30"/>
  <c r="D31" i="30"/>
  <c r="D30" i="30"/>
  <c r="D28" i="30"/>
  <c r="C33" i="29"/>
  <c r="D31" i="29"/>
  <c r="D30" i="29"/>
  <c r="C33" i="28"/>
  <c r="D31" i="28"/>
  <c r="D30" i="28"/>
  <c r="D28" i="28"/>
  <c r="C33" i="27"/>
  <c r="D31" i="27"/>
  <c r="D30" i="27"/>
  <c r="D28" i="26"/>
  <c r="C33" i="26"/>
  <c r="D31" i="26"/>
  <c r="D30" i="26"/>
  <c r="C33" i="25"/>
  <c r="D31" i="25"/>
  <c r="D30" i="25"/>
  <c r="D28" i="25"/>
  <c r="C33" i="24"/>
  <c r="D30" i="24"/>
  <c r="D31" i="24"/>
  <c r="D28" i="24"/>
  <c r="C33" i="23"/>
  <c r="D31" i="23"/>
  <c r="D30" i="23"/>
  <c r="D28" i="23"/>
  <c r="C33" i="22"/>
  <c r="D31" i="22"/>
  <c r="D30" i="22"/>
  <c r="D28" i="22"/>
  <c r="C33" i="21"/>
  <c r="D31" i="21"/>
  <c r="D30" i="21"/>
  <c r="D28" i="21"/>
  <c r="C33" i="20"/>
  <c r="D31" i="20"/>
  <c r="D30" i="20"/>
  <c r="C33" i="19"/>
  <c r="D30" i="19"/>
  <c r="D31" i="19"/>
  <c r="C33" i="18"/>
  <c r="D31" i="18"/>
  <c r="D30" i="18"/>
  <c r="C33" i="17"/>
  <c r="D31" i="17"/>
  <c r="D30" i="17"/>
  <c r="C33" i="16"/>
  <c r="D31" i="16"/>
  <c r="D30" i="16"/>
  <c r="C33" i="13"/>
  <c r="C33" i="12"/>
  <c r="C33" i="15"/>
  <c r="C33" i="14"/>
  <c r="C33" i="11"/>
  <c r="D31" i="13"/>
  <c r="D30" i="13"/>
  <c r="D28" i="13"/>
  <c r="D31" i="12"/>
  <c r="D30" i="12"/>
  <c r="D28" i="12"/>
  <c r="D31" i="15"/>
  <c r="D30" i="15"/>
  <c r="D31" i="14"/>
  <c r="D30" i="14"/>
  <c r="D31" i="11"/>
  <c r="D30" i="11"/>
  <c r="C25" i="30" l="1"/>
  <c r="C25" i="29"/>
  <c r="C35" i="29" s="1"/>
  <c r="C25" i="28"/>
  <c r="C35" i="28" s="1"/>
  <c r="C25" i="27"/>
  <c r="C25" i="26"/>
  <c r="C25" i="25"/>
  <c r="C25" i="24"/>
  <c r="C25" i="23"/>
  <c r="C25" i="22"/>
  <c r="C25" i="21"/>
  <c r="C25" i="20"/>
  <c r="C25" i="19"/>
  <c r="C25" i="18"/>
  <c r="C25" i="17"/>
  <c r="C25" i="16"/>
  <c r="C25" i="13"/>
  <c r="C25" i="12"/>
  <c r="C25" i="15"/>
  <c r="C25" i="14"/>
  <c r="C25" i="11"/>
  <c r="E5" i="10" l="1"/>
  <c r="C34" i="4" l="1"/>
  <c r="E5" i="4"/>
</calcChain>
</file>

<file path=xl/sharedStrings.xml><?xml version="1.0" encoding="utf-8"?>
<sst xmlns="http://schemas.openxmlformats.org/spreadsheetml/2006/main" count="869" uniqueCount="214">
  <si>
    <t>Fee &amp; General Conditions Worksheet</t>
  </si>
  <si>
    <t>**Enter values for all cells highlighted yellow**</t>
  </si>
  <si>
    <t>General Conditions Cost Breakdown</t>
  </si>
  <si>
    <t>Item</t>
  </si>
  <si>
    <t>Cost</t>
  </si>
  <si>
    <t>***Enter a value of $0.00 for any items that do not apply</t>
  </si>
  <si>
    <t>**Enter $0.00 for non-applicable items**</t>
  </si>
  <si>
    <t>Preconstruction Services</t>
  </si>
  <si>
    <t>Project Management (On/Off Site)</t>
  </si>
  <si>
    <t xml:space="preserve">Secretarial / Clerical On Site </t>
  </si>
  <si>
    <t>Superintendent's - Onsite</t>
  </si>
  <si>
    <t>Truck Allowance</t>
  </si>
  <si>
    <t>Travel, Moving &amp; Living Expenses</t>
  </si>
  <si>
    <t>Jobsite Mobilization</t>
  </si>
  <si>
    <t>Jobsite Offices and Furniture</t>
  </si>
  <si>
    <t>Jobsite Telephone Equipment and Service</t>
  </si>
  <si>
    <t>Jobsite Office Equipment and Supplies</t>
  </si>
  <si>
    <t>Postage and Drayage</t>
  </si>
  <si>
    <t>Material &amp; Equipment Storage Trailers</t>
  </si>
  <si>
    <t>Temporary Holding Tanks</t>
  </si>
  <si>
    <t>Drinking Water, Ice and Cups</t>
  </si>
  <si>
    <t>Project Signs and Bulletin Boards</t>
  </si>
  <si>
    <t>Temporary Parking</t>
  </si>
  <si>
    <t>Safety and First Aid</t>
  </si>
  <si>
    <t>Drug Testing</t>
  </si>
  <si>
    <t>Construction Document Printing</t>
  </si>
  <si>
    <t>Onsite Project Printing and Copying</t>
  </si>
  <si>
    <r>
      <t>Other (</t>
    </r>
    <r>
      <rPr>
        <i/>
        <sz val="8"/>
        <color theme="1" tint="0.249977111117893"/>
        <rFont val="Copperplate Gothic Light"/>
        <family val="2"/>
      </rPr>
      <t>be prepared to discuss if applicable</t>
    </r>
    <r>
      <rPr>
        <sz val="9"/>
        <color theme="1" tint="0.249977111117893"/>
        <rFont val="Copperplate Gothic Light"/>
        <family val="2"/>
      </rPr>
      <t>)</t>
    </r>
  </si>
  <si>
    <t xml:space="preserve"> </t>
  </si>
  <si>
    <t>Subtotal General Conditions</t>
  </si>
  <si>
    <r>
      <t>Construction Fee (</t>
    </r>
    <r>
      <rPr>
        <b/>
        <i/>
        <sz val="9"/>
        <color theme="1" tint="0.249977111117893"/>
        <rFont val="Copperplate Gothic Light"/>
        <family val="2"/>
      </rPr>
      <t>OH&amp;P</t>
    </r>
    <r>
      <rPr>
        <b/>
        <sz val="9"/>
        <color theme="1" tint="0.249977111117893"/>
        <rFont val="Copperplate Gothic Light"/>
        <family val="2"/>
      </rPr>
      <t>) % Of Cost Of The Work</t>
    </r>
  </si>
  <si>
    <t>WORK ITEM</t>
  </si>
  <si>
    <t>PROJECT COST GUIDE</t>
  </si>
  <si>
    <t>PROJECT FEE "OVERHEAD"</t>
  </si>
  <si>
    <t>PROJECT  FEE "PROFIT"</t>
  </si>
  <si>
    <t>B&amp;G /OWNER</t>
  </si>
  <si>
    <t>COST OF</t>
  </si>
  <si>
    <t>GENERAL CONDITIONS</t>
  </si>
  <si>
    <t>COST</t>
  </si>
  <si>
    <t>WORK</t>
  </si>
  <si>
    <t>Officers' Salaries and Benefits</t>
  </si>
  <si>
    <t>X</t>
  </si>
  <si>
    <t>Company and Division Management</t>
  </si>
  <si>
    <t>Accounting and Data Processing</t>
  </si>
  <si>
    <t>Project Shop/Coordination Fabrication Drawings</t>
  </si>
  <si>
    <t>Senior Corporate General Superintendent</t>
  </si>
  <si>
    <t>Shop Material Costs (Identify Any Overhead Fees)</t>
  </si>
  <si>
    <t>Field Material Costs + Taxes</t>
  </si>
  <si>
    <t>Trade Labor Costs + Labor Burden</t>
  </si>
  <si>
    <t>Shop Labor Costs + Labor Burden</t>
  </si>
  <si>
    <t>Trade General Foremen and Foremen + Labor Burden</t>
  </si>
  <si>
    <t>Field Engineering and Supplies</t>
  </si>
  <si>
    <t>Field Employee Travel, Moving and Living Expenses</t>
  </si>
  <si>
    <t>Offsite Storage (Company Owned Facilities Excluded)</t>
  </si>
  <si>
    <t>Temporary Utility Connections</t>
  </si>
  <si>
    <t>Jobsite Utility Consumption</t>
  </si>
  <si>
    <t xml:space="preserve">Temporary Heating and Ventilation </t>
  </si>
  <si>
    <t>Temporary Toilets</t>
  </si>
  <si>
    <t>Temporary Building Enclosures</t>
  </si>
  <si>
    <t>Trade Cleanup</t>
  </si>
  <si>
    <t>Dumpster and Landfill Charges</t>
  </si>
  <si>
    <t>Final Construction &amp; Operations Cleanup</t>
  </si>
  <si>
    <t>Rental Equipment</t>
  </si>
  <si>
    <t>Jobsite Security</t>
  </si>
  <si>
    <t>Testing Services</t>
  </si>
  <si>
    <t>Charitable Contributions</t>
  </si>
  <si>
    <t>Project Bonus</t>
  </si>
  <si>
    <t>Company Earnings and Profit</t>
  </si>
  <si>
    <t>Permits and Fees (Your Work Only)</t>
  </si>
  <si>
    <t>Liability and Workmen's Comp Insurance</t>
  </si>
  <si>
    <t>Unit Pricing Worksheet</t>
  </si>
  <si>
    <t>Provide your Trade Specific Costs for all items below:</t>
  </si>
  <si>
    <t>NOTE: Items left blank assume no cost impact</t>
  </si>
  <si>
    <t>Assumptions</t>
  </si>
  <si>
    <t>CEP to Hospital Distance</t>
  </si>
  <si>
    <t>per LF</t>
  </si>
  <si>
    <t>If distance increases or decreases, assume that sizes of services and major equipment are not impacted</t>
  </si>
  <si>
    <t>Airflow Measuring Station</t>
  </si>
  <si>
    <t>per each</t>
  </si>
  <si>
    <t>One Complete set of AHU pre-filters for entire project</t>
  </si>
  <si>
    <t>per LOT</t>
  </si>
  <si>
    <t>does not include installation, does include delivery to project site</t>
  </si>
  <si>
    <t>Installation of One Complete set of AHU pre-filters for entire project</t>
  </si>
  <si>
    <t>installation only</t>
  </si>
  <si>
    <t>One Complete set of AHU final filters for entire project</t>
  </si>
  <si>
    <t>VAV Box (24V) w/ Reheat</t>
  </si>
  <si>
    <t xml:space="preserve">  400 CFM, 40 LF of HHW pipe, 2 ea SA diffusers at 20LF from TU, new thermostat, no additional transformer. 40 LF for power and comms, no increase to mains or major equipment, include one RA grill with 20LF duct</t>
  </si>
  <si>
    <t>CAV Box (24V)w/ Reheat</t>
  </si>
  <si>
    <t xml:space="preserve">  400 CFM, 40 LF of HHW pipe, 2 ea SA diffusers at 20LF from TU, new thermostat, no additional transformer. 40 LF for power and comms, no increase to mains or major equipment, include one RA grill with 20LF</t>
  </si>
  <si>
    <t>VAV Box (24V) NO Reheat</t>
  </si>
  <si>
    <t xml:space="preserve">  400 CFM, 2 ea SA diffusers at 20LF from TU, new thermostat, no additional transformer. 40 LF for power and comms, no increase to mains or major equipment, include one RA grill with 20LF</t>
  </si>
  <si>
    <t>CAV Box (24V) NO Reheat</t>
  </si>
  <si>
    <t>Single Patient Restroom on Elevated Floor</t>
  </si>
  <si>
    <t>Vertical SSWV included, DHW and DCW mains 10 LF from room, 1 x WC-BPW, 1 x WH-Lav w/ hard-wired IR faucet, no new exhaust fan, EA duct to 20 LF from room with single EA grill, 1 x 2x4 LED light, Nurse Call Drop</t>
  </si>
  <si>
    <t>Single Staff Restroom on Elevated Floor</t>
  </si>
  <si>
    <t>Vertical SSWV included, DHW and DCW mains 10 LF from room, 1 x WC, 1 x WH-Lav w/ hard-wired IR faucet, no new exhaust fan, EA duct to 20 LF from room with single EA grill, 1 x 2x4 LED light</t>
  </si>
  <si>
    <t>Single Lavatory on Elevated Floor</t>
  </si>
  <si>
    <t>Vertical SSWV included, DHW and DCW mains 10 LF from room, 1 x WH-Lav w/ hard-wired IR faucet</t>
  </si>
  <si>
    <t>Single Fire Alarm Strobe with Voice</t>
  </si>
  <si>
    <t>Single Fire Alarm Pull Station</t>
  </si>
  <si>
    <t>Single Exit Sign Light LED</t>
  </si>
  <si>
    <t>Lay-in ceiling application</t>
  </si>
  <si>
    <t>Single LV Device Drop</t>
  </si>
  <si>
    <t>3/4" conduit, back-box, to above lay-in ceiling, non-fire rated wall</t>
  </si>
  <si>
    <t>Single Duplex Outlet</t>
  </si>
  <si>
    <t>Cable Tray</t>
  </si>
  <si>
    <t>assume 18" x 6" basket tray with proper supports</t>
  </si>
  <si>
    <t>20 LF of Plug Mold</t>
  </si>
  <si>
    <t>per 20 LF</t>
  </si>
  <si>
    <t>assume dedicated home-run 75LF horizontal from location, material based on project specifications or hospital grade standards</t>
  </si>
  <si>
    <t>Assume 48x48</t>
  </si>
  <si>
    <t>Local home run is 15 LF away, include conduit to above ceiling, non-fire rated wall</t>
  </si>
  <si>
    <t>BIM Coordination</t>
  </si>
  <si>
    <t>NGHS - North Patient Tower #2</t>
  </si>
  <si>
    <t>Gainesville, GA</t>
  </si>
  <si>
    <t>Exhibit B - Construction Cost of Work Guidelines</t>
  </si>
  <si>
    <t>Preconstruction Services (Lump Sum stand-alone cost inclusive of OH &amp; profit fees)</t>
  </si>
  <si>
    <t>BIM / MEP Coordination</t>
  </si>
  <si>
    <t>Project Management (100% On-site)</t>
  </si>
  <si>
    <t xml:space="preserve">Secretarial / Clerical On-site </t>
  </si>
  <si>
    <t>Superintendent's - 100% On-site</t>
  </si>
  <si>
    <t>Project QA/QC Supervisor (100% On-site, Dedicated Person)</t>
  </si>
  <si>
    <t>Project Safety Coordinator (100% On-site, Dedicated Person)</t>
  </si>
  <si>
    <t>Subcontractor Costs +  Fee (backup required)</t>
  </si>
  <si>
    <t>Management and Supervision Travel, Moving and Living Expenses - In Labor Burden</t>
  </si>
  <si>
    <t>Jobsite Mobilization(s)</t>
  </si>
  <si>
    <t>Jobsite Telephone &amp; Internet Equipment and Services</t>
  </si>
  <si>
    <r>
      <t xml:space="preserve">Jobsite Tools - </t>
    </r>
    <r>
      <rPr>
        <b/>
        <sz val="8"/>
        <color theme="1" tint="0.249977111117893"/>
        <rFont val="Garamond"/>
        <family val="1"/>
      </rPr>
      <t>Submit Rates</t>
    </r>
  </si>
  <si>
    <t>Transportation To/From Designated Parking Area</t>
  </si>
  <si>
    <t>Cranes and Hoisting (Trade Specific, General Hoisting by B&amp;G i.e Tower Cranes)</t>
  </si>
  <si>
    <t xml:space="preserve">Payment &amp; Performance Bond (If applicable) </t>
  </si>
  <si>
    <t>Company Name</t>
  </si>
  <si>
    <t>Management &amp; Supervision Fixed Wage Rates Worksheet</t>
  </si>
  <si>
    <t>Company</t>
  </si>
  <si>
    <t>Classification</t>
  </si>
  <si>
    <t>Fixed Rate</t>
  </si>
  <si>
    <t>Labor Burden %</t>
  </si>
  <si>
    <t>Site Superintendent</t>
  </si>
  <si>
    <t>Included</t>
  </si>
  <si>
    <t>Project Engineer</t>
  </si>
  <si>
    <t>Field Labor Wage Rates Worksheet</t>
  </si>
  <si>
    <t>General Foreman</t>
  </si>
  <si>
    <t>Foreman</t>
  </si>
  <si>
    <t xml:space="preserve"> Field Labor Fixed Burden Worksheet</t>
  </si>
  <si>
    <t>Labor Burden Item Description Craft Workers</t>
  </si>
  <si>
    <t>(Provide seprate form by trade &amp; level)</t>
  </si>
  <si>
    <t>Worker's Compensation</t>
  </si>
  <si>
    <t>General Liability</t>
  </si>
  <si>
    <t>FICA &amp; Medicare</t>
  </si>
  <si>
    <t>State Unemployment</t>
  </si>
  <si>
    <t>FUTA</t>
  </si>
  <si>
    <t xml:space="preserve">Umbrella Liability </t>
  </si>
  <si>
    <t>Design Liability</t>
  </si>
  <si>
    <t>Vacation</t>
  </si>
  <si>
    <t>401K Contribution</t>
  </si>
  <si>
    <t>LTD / Life Insurance</t>
  </si>
  <si>
    <t>Group Health Insurance</t>
  </si>
  <si>
    <t>Other</t>
  </si>
  <si>
    <t>Perdiem</t>
  </si>
  <si>
    <t>TOTAL</t>
  </si>
  <si>
    <t>IF UNION LABOR IS USED , COMPLETE THE FOLLOWING:</t>
  </si>
  <si>
    <t>Local Pension  ($$/MH)</t>
  </si>
  <si>
    <t>$</t>
  </si>
  <si>
    <t>National Pension  ($$/MH)</t>
  </si>
  <si>
    <t>Health &amp; Welfare  ($$/MH)</t>
  </si>
  <si>
    <t>Training &amp; Apprenticeship Funds  ($$/MH)</t>
  </si>
  <si>
    <t>TOTAL FRINGE BENEFIT PAYMENTS ($$'s)</t>
  </si>
  <si>
    <t>Preconstruction and BIM Worksheet</t>
  </si>
  <si>
    <t>Preconstruction and BIM Cost Breakdown - for Allocation Purposes Only</t>
  </si>
  <si>
    <t>On Site Safety Officer</t>
  </si>
  <si>
    <t>on Site QA/QC Professional</t>
  </si>
  <si>
    <t xml:space="preserve">Eckardt </t>
  </si>
  <si>
    <t>Apprentice 1</t>
  </si>
  <si>
    <t>Apprentice 2</t>
  </si>
  <si>
    <t>Apprentice 3</t>
  </si>
  <si>
    <t>Apprentice 4</t>
  </si>
  <si>
    <t>Apprentice 5</t>
  </si>
  <si>
    <t>CW 1</t>
  </si>
  <si>
    <t>CW2</t>
  </si>
  <si>
    <t>CW3</t>
  </si>
  <si>
    <t>CW4</t>
  </si>
  <si>
    <t>CE5</t>
  </si>
  <si>
    <t>CE6</t>
  </si>
  <si>
    <t>CE 7</t>
  </si>
  <si>
    <t>Eckardt</t>
  </si>
  <si>
    <t>CE8</t>
  </si>
  <si>
    <t>JW</t>
  </si>
  <si>
    <t>Lead JW</t>
  </si>
  <si>
    <t>Lead Foreman</t>
  </si>
  <si>
    <t>Area Foreman</t>
  </si>
  <si>
    <t>JW Cable splicer</t>
  </si>
  <si>
    <t>Apprenctice 3</t>
  </si>
  <si>
    <t>Apprenctice 5</t>
  </si>
  <si>
    <t>CW-1</t>
  </si>
  <si>
    <t>CW-2</t>
  </si>
  <si>
    <t>CW-3</t>
  </si>
  <si>
    <t>CW-4</t>
  </si>
  <si>
    <t>CE-5</t>
  </si>
  <si>
    <t>CE-6</t>
  </si>
  <si>
    <t>CE-7</t>
  </si>
  <si>
    <t>CE-8</t>
  </si>
  <si>
    <t>Rate as of August, 2021</t>
  </si>
  <si>
    <t xml:space="preserve">JW </t>
  </si>
  <si>
    <t>JW Cable Splicer</t>
  </si>
  <si>
    <t>OT RATES</t>
  </si>
  <si>
    <t>1.5x BASE RATE</t>
  </si>
  <si>
    <t>FOR ALL CLASSES</t>
  </si>
  <si>
    <t>Site Dafety Director</t>
  </si>
  <si>
    <t>Site QA Director</t>
  </si>
  <si>
    <t>Project Executive</t>
  </si>
  <si>
    <t>Senior Project Manager</t>
  </si>
  <si>
    <t>Project Manager (1)</t>
  </si>
  <si>
    <t>Project Manager (2)</t>
  </si>
  <si>
    <t>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</si>
</sst>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5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8"/>
      <color rgb="FF00447C"/>
      <name val="Copperplate Gothic Light"/>
      <family val="2"/>
    </font>
    <font>
      <sz val="11"/>
      <name val="Garamond"/>
      <family val="1"/>
    </font>
    <font>
      <b/>
      <sz val="14"/>
      <color rgb="FF9FCBED"/>
      <name val="Copperplate Gothic Light"/>
      <family val="2"/>
    </font>
    <font>
      <b/>
      <sz val="14"/>
      <color rgb="FF00447C"/>
      <name val="Copperplate Gothic Light"/>
      <family val="2"/>
    </font>
    <font>
      <sz val="11"/>
      <name val="Copperplate Gothic Light"/>
      <family val="2"/>
    </font>
    <font>
      <b/>
      <sz val="11"/>
      <color theme="0"/>
      <name val="Copperplate Gothic Light"/>
      <family val="2"/>
    </font>
    <font>
      <sz val="9"/>
      <name val="Tahoma"/>
      <family val="2"/>
    </font>
    <font>
      <b/>
      <i/>
      <sz val="10"/>
      <color rgb="FFFF0000"/>
      <name val="Tahoma"/>
      <family val="2"/>
    </font>
    <font>
      <b/>
      <sz val="9"/>
      <color theme="1" tint="0.249977111117893"/>
      <name val="Copperplate Gothic Light"/>
      <family val="2"/>
    </font>
    <font>
      <sz val="9"/>
      <color theme="1" tint="0.249977111117893"/>
      <name val="Copperplate Gothic Light"/>
      <family val="2"/>
    </font>
    <font>
      <sz val="9"/>
      <name val="Arial"/>
      <family val="2"/>
    </font>
    <font>
      <b/>
      <i/>
      <sz val="8"/>
      <color theme="1" tint="0.249977111117893"/>
      <name val="Copperplate Gothic Light"/>
      <family val="2"/>
    </font>
    <font>
      <i/>
      <sz val="8"/>
      <color theme="1" tint="0.249977111117893"/>
      <name val="Copperplate Gothic Light"/>
      <family val="2"/>
    </font>
    <font>
      <b/>
      <i/>
      <sz val="9"/>
      <color theme="1" tint="0.249977111117893"/>
      <name val="Copperplate Gothic Light"/>
      <family val="2"/>
    </font>
    <font>
      <sz val="9"/>
      <color theme="1" tint="0.249977111117893"/>
      <name val="Tahoma"/>
      <family val="2"/>
    </font>
    <font>
      <sz val="9"/>
      <color theme="1" tint="0.249977111117893"/>
      <name val="Bookman Old Style"/>
      <family val="1"/>
    </font>
    <font>
      <sz val="9"/>
      <name val="Bookman Old Style"/>
      <family val="1"/>
    </font>
    <font>
      <b/>
      <sz val="12"/>
      <color theme="0"/>
      <name val="Copperplate Gothic Light"/>
      <family val="2"/>
    </font>
    <font>
      <sz val="8"/>
      <name val="Tahoma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Georgia"/>
      <family val="1"/>
    </font>
    <font>
      <b/>
      <sz val="10"/>
      <color theme="1" tint="0.249977111117893"/>
      <name val="Garamond"/>
      <family val="1"/>
    </font>
    <font>
      <b/>
      <sz val="8"/>
      <color theme="1" tint="0.249977111117893"/>
      <name val="Garamond"/>
      <family val="1"/>
    </font>
    <font>
      <sz val="8"/>
      <color theme="1" tint="0.249977111117893"/>
      <name val="Garamond"/>
      <family val="1"/>
    </font>
    <font>
      <sz val="8"/>
      <color theme="1" tint="0.249977111117893"/>
      <name val="Copperplate Gothic Light"/>
      <family val="2"/>
    </font>
    <font>
      <b/>
      <sz val="8"/>
      <color theme="1" tint="0.249977111117893"/>
      <name val="Copperplate Gothic Light"/>
      <family val="2"/>
    </font>
    <font>
      <sz val="11"/>
      <name val="Times New Roman"/>
      <family val="1"/>
    </font>
    <font>
      <b/>
      <sz val="12"/>
      <color theme="0"/>
      <name val="Garamond"/>
      <family val="1"/>
    </font>
    <font>
      <b/>
      <sz val="10"/>
      <name val="Copperplate Gothic Light"/>
      <family val="2"/>
    </font>
    <font>
      <i/>
      <sz val="11"/>
      <name val="Copperplate Gothic Light"/>
      <family val="2"/>
    </font>
    <font>
      <sz val="10"/>
      <name val="Copperplate Gothic Light"/>
      <family val="2"/>
    </font>
    <font>
      <sz val="12"/>
      <name val="Copperplate Gothic Light"/>
      <family val="2"/>
    </font>
    <font>
      <i/>
      <sz val="11"/>
      <name val="Garamond"/>
      <family val="1"/>
    </font>
    <font>
      <sz val="10"/>
      <name val="Arial"/>
      <family val="2"/>
    </font>
    <font>
      <sz val="18"/>
      <color rgb="FF00447C"/>
      <name val="Copperplate Gothic Light"/>
      <family val="2"/>
    </font>
    <font>
      <sz val="18"/>
      <name val="Times New Roman"/>
      <family val="1"/>
    </font>
    <font>
      <sz val="14"/>
      <name val="Times New Roman"/>
      <family val="1"/>
    </font>
    <font>
      <sz val="10"/>
      <name val="EngraversSCD"/>
    </font>
    <font>
      <sz val="12"/>
      <color theme="0"/>
      <name val="Copperplate Gothic Light"/>
      <family val="2"/>
    </font>
    <font>
      <sz val="14"/>
      <name val="Copperplate Gothic Light"/>
      <family val="2"/>
    </font>
    <font>
      <sz val="14"/>
      <name val="Arial"/>
      <family val="2"/>
    </font>
    <font>
      <sz val="11"/>
      <color theme="1" tint="0.249977111117893"/>
      <name val="Copperplate Gothic Light"/>
      <family val="2"/>
    </font>
    <font>
      <sz val="11"/>
      <color theme="1" tint="0.249977111117893"/>
      <name val="Garamond"/>
      <family val="1"/>
    </font>
    <font>
      <i/>
      <sz val="11"/>
      <color theme="1" tint="0.249977111117893"/>
      <name val="Garamond"/>
      <family val="1"/>
    </font>
    <font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4301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/>
    <xf numFmtId="44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1" applyFont="1"/>
    <xf numFmtId="0" fontId="4" fillId="0" borderId="0" xfId="1"/>
    <xf numFmtId="0" fontId="9" fillId="2" borderId="6" xfId="1" applyFont="1" applyFill="1" applyBorder="1"/>
    <xf numFmtId="0" fontId="9" fillId="2" borderId="0" xfId="1" applyFont="1" applyFill="1"/>
    <xf numFmtId="0" fontId="11" fillId="0" borderId="0" xfId="1" applyFont="1"/>
    <xf numFmtId="0" fontId="11" fillId="2" borderId="6" xfId="1" applyFont="1" applyFill="1" applyBorder="1"/>
    <xf numFmtId="0" fontId="11" fillId="2" borderId="0" xfId="1" applyFont="1" applyFill="1"/>
    <xf numFmtId="0" fontId="11" fillId="2" borderId="7" xfId="1" applyFont="1" applyFill="1" applyBorder="1"/>
    <xf numFmtId="0" fontId="14" fillId="5" borderId="11" xfId="1" applyFont="1" applyFill="1" applyBorder="1"/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16" fillId="0" borderId="17" xfId="1" applyFont="1" applyBorder="1"/>
    <xf numFmtId="0" fontId="14" fillId="0" borderId="22" xfId="1" applyFont="1" applyBorder="1"/>
    <xf numFmtId="0" fontId="14" fillId="0" borderId="23" xfId="1" applyFont="1" applyBorder="1"/>
    <xf numFmtId="0" fontId="13" fillId="0" borderId="20" xfId="1" applyFont="1" applyBorder="1" applyAlignment="1">
      <alignment vertical="center"/>
    </xf>
    <xf numFmtId="0" fontId="4" fillId="0" borderId="0" xfId="1" applyAlignment="1">
      <alignment vertical="center"/>
    </xf>
    <xf numFmtId="0" fontId="14" fillId="6" borderId="27" xfId="1" applyFont="1" applyFill="1" applyBorder="1"/>
    <xf numFmtId="0" fontId="13" fillId="0" borderId="27" xfId="1" applyFont="1" applyBorder="1" applyAlignment="1">
      <alignment vertical="center" wrapText="1"/>
    </xf>
    <xf numFmtId="0" fontId="14" fillId="0" borderId="33" xfId="1" applyFont="1" applyBorder="1"/>
    <xf numFmtId="0" fontId="19" fillId="0" borderId="0" xfId="1" applyFont="1"/>
    <xf numFmtId="0" fontId="20" fillId="0" borderId="0" xfId="1" applyFont="1"/>
    <xf numFmtId="0" fontId="21" fillId="0" borderId="0" xfId="1" applyFont="1"/>
    <xf numFmtId="164" fontId="13" fillId="0" borderId="30" xfId="2" applyNumberFormat="1" applyFont="1" applyFill="1" applyBorder="1" applyAlignment="1" applyProtection="1">
      <alignment horizontal="right" vertical="center"/>
      <protection locked="0"/>
    </xf>
    <xf numFmtId="6" fontId="0" fillId="0" borderId="0" xfId="0" applyNumberFormat="1"/>
    <xf numFmtId="0" fontId="0" fillId="0" borderId="0" xfId="0" applyAlignment="1">
      <alignment horizontal="left" wrapText="1"/>
    </xf>
    <xf numFmtId="0" fontId="5" fillId="0" borderId="0" xfId="0" applyFont="1"/>
    <xf numFmtId="0" fontId="11" fillId="0" borderId="0" xfId="0" applyFont="1"/>
    <xf numFmtId="0" fontId="2" fillId="0" borderId="0" xfId="0" applyFont="1"/>
    <xf numFmtId="0" fontId="3" fillId="3" borderId="0" xfId="0" applyFont="1" applyFill="1"/>
    <xf numFmtId="6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left" wrapText="1"/>
    </xf>
    <xf numFmtId="0" fontId="24" fillId="0" borderId="0" xfId="0" applyFont="1"/>
    <xf numFmtId="0" fontId="25" fillId="3" borderId="0" xfId="0" applyFont="1" applyFill="1"/>
    <xf numFmtId="6" fontId="24" fillId="3" borderId="0" xfId="0" applyNumberFormat="1" applyFont="1" applyFill="1"/>
    <xf numFmtId="0" fontId="24" fillId="3" borderId="0" xfId="0" applyFont="1" applyFill="1"/>
    <xf numFmtId="0" fontId="24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62" xfId="0" applyFont="1" applyBorder="1" applyAlignment="1">
      <alignment horizontal="left" vertical="center" indent="1"/>
    </xf>
    <xf numFmtId="6" fontId="0" fillId="0" borderId="63" xfId="0" applyNumberFormat="1" applyBorder="1" applyAlignment="1" applyProtection="1">
      <alignment vertical="center"/>
      <protection locked="0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indent="1"/>
    </xf>
    <xf numFmtId="6" fontId="0" fillId="0" borderId="58" xfId="0" applyNumberFormat="1" applyBorder="1" applyAlignment="1" applyProtection="1">
      <alignment vertical="center"/>
      <protection locked="0"/>
    </xf>
    <xf numFmtId="0" fontId="4" fillId="0" borderId="58" xfId="0" applyFont="1" applyBorder="1" applyAlignment="1">
      <alignment vertical="center"/>
    </xf>
    <xf numFmtId="0" fontId="0" fillId="0" borderId="66" xfId="0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6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6" fontId="0" fillId="0" borderId="0" xfId="0" applyNumberFormat="1" applyAlignment="1">
      <alignment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23" fillId="0" borderId="0" xfId="0" applyFont="1"/>
    <xf numFmtId="0" fontId="21" fillId="0" borderId="0" xfId="0" applyFont="1"/>
    <xf numFmtId="0" fontId="4" fillId="0" borderId="67" xfId="0" applyFont="1" applyBorder="1" applyAlignment="1">
      <alignment horizontal="left" vertical="center" indent="1"/>
    </xf>
    <xf numFmtId="6" fontId="0" fillId="0" borderId="68" xfId="0" applyNumberFormat="1" applyBorder="1" applyAlignment="1" applyProtection="1">
      <alignment vertical="center"/>
      <protection locked="0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horizontal="left" vertical="center" wrapText="1"/>
    </xf>
    <xf numFmtId="0" fontId="9" fillId="2" borderId="6" xfId="0" applyFont="1" applyFill="1" applyBorder="1" applyProtection="1"/>
    <xf numFmtId="0" fontId="9" fillId="2" borderId="0" xfId="0" applyFont="1" applyFill="1" applyProtection="1"/>
    <xf numFmtId="0" fontId="9" fillId="2" borderId="7" xfId="0" applyFont="1" applyFill="1" applyBorder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7" xfId="0" applyFont="1" applyFill="1" applyBorder="1" applyProtection="1"/>
    <xf numFmtId="0" fontId="28" fillId="2" borderId="45" xfId="0" applyFont="1" applyFill="1" applyBorder="1" applyAlignment="1" applyProtection="1">
      <alignment horizontal="center"/>
    </xf>
    <xf numFmtId="0" fontId="28" fillId="2" borderId="50" xfId="0" applyFont="1" applyFill="1" applyBorder="1" applyAlignment="1" applyProtection="1">
      <alignment horizontal="center" vertical="top"/>
    </xf>
    <xf numFmtId="0" fontId="23" fillId="0" borderId="6" xfId="0" applyFont="1" applyBorder="1" applyProtection="1"/>
    <xf numFmtId="0" fontId="29" fillId="0" borderId="53" xfId="0" applyFont="1" applyBorder="1" applyProtection="1"/>
    <xf numFmtId="0" fontId="30" fillId="0" borderId="53" xfId="0" applyFont="1" applyBorder="1" applyProtection="1"/>
    <xf numFmtId="0" fontId="13" fillId="0" borderId="47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23" fillId="0" borderId="56" xfId="0" applyFont="1" applyBorder="1" applyProtection="1"/>
    <xf numFmtId="0" fontId="29" fillId="0" borderId="57" xfId="0" applyFont="1" applyBorder="1" applyProtection="1"/>
    <xf numFmtId="0" fontId="30" fillId="0" borderId="57" xfId="0" applyFont="1" applyBorder="1" applyProtection="1"/>
    <xf numFmtId="0" fontId="13" fillId="0" borderId="58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31" fillId="0" borderId="57" xfId="0" applyFont="1" applyBorder="1" applyProtection="1"/>
    <xf numFmtId="0" fontId="29" fillId="0" borderId="57" xfId="0" applyFont="1" applyFill="1" applyBorder="1" applyProtection="1"/>
    <xf numFmtId="0" fontId="13" fillId="0" borderId="58" xfId="0" applyFont="1" applyFill="1" applyBorder="1" applyAlignment="1" applyProtection="1">
      <alignment horizontal="center" vertical="center"/>
    </xf>
    <xf numFmtId="0" fontId="30" fillId="0" borderId="57" xfId="0" applyFont="1" applyFill="1" applyBorder="1" applyProtection="1"/>
    <xf numFmtId="0" fontId="13" fillId="0" borderId="59" xfId="0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right" vertical="center"/>
      <protection locked="0"/>
    </xf>
    <xf numFmtId="0" fontId="32" fillId="2" borderId="3" xfId="1" applyFont="1" applyFill="1" applyBorder="1" applyAlignment="1">
      <alignment horizontal="left"/>
    </xf>
    <xf numFmtId="0" fontId="4" fillId="2" borderId="4" xfId="1" applyFill="1" applyBorder="1"/>
    <xf numFmtId="0" fontId="4" fillId="2" borderId="5" xfId="1" applyFill="1" applyBorder="1"/>
    <xf numFmtId="0" fontId="9" fillId="2" borderId="7" xfId="1" applyFont="1" applyFill="1" applyBorder="1"/>
    <xf numFmtId="0" fontId="34" fillId="2" borderId="6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4" fillId="2" borderId="36" xfId="1" applyFont="1" applyFill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 wrapText="1"/>
    </xf>
    <xf numFmtId="166" fontId="6" fillId="0" borderId="70" xfId="1" applyNumberFormat="1" applyFont="1" applyBorder="1" applyAlignment="1">
      <alignment horizontal="center" vertical="center" wrapText="1"/>
    </xf>
    <xf numFmtId="0" fontId="35" fillId="0" borderId="48" xfId="1" applyFont="1" applyBorder="1" applyProtection="1">
      <protection locked="0"/>
    </xf>
    <xf numFmtId="0" fontId="36" fillId="0" borderId="48" xfId="1" applyFont="1" applyBorder="1" applyProtection="1">
      <protection locked="0"/>
    </xf>
    <xf numFmtId="166" fontId="37" fillId="0" borderId="48" xfId="1" applyNumberFormat="1" applyFont="1" applyBorder="1" applyProtection="1">
      <protection locked="0"/>
    </xf>
    <xf numFmtId="0" fontId="38" fillId="0" borderId="71" xfId="1" applyFont="1" applyBorder="1" applyProtection="1">
      <protection locked="0"/>
    </xf>
    <xf numFmtId="0" fontId="36" fillId="0" borderId="71" xfId="1" applyFont="1" applyBorder="1" applyProtection="1">
      <protection locked="0"/>
    </xf>
    <xf numFmtId="166" fontId="37" fillId="0" borderId="71" xfId="1" applyNumberFormat="1" applyFont="1" applyBorder="1" applyProtection="1">
      <protection locked="0"/>
    </xf>
    <xf numFmtId="0" fontId="38" fillId="0" borderId="71" xfId="1" applyFont="1" applyBorder="1" applyAlignment="1" applyProtection="1">
      <alignment horizontal="center"/>
      <protection locked="0"/>
    </xf>
    <xf numFmtId="0" fontId="6" fillId="0" borderId="71" xfId="1" applyFont="1" applyBorder="1" applyAlignment="1" applyProtection="1">
      <alignment horizontal="center"/>
      <protection locked="0"/>
    </xf>
    <xf numFmtId="9" fontId="6" fillId="0" borderId="71" xfId="2" applyFont="1" applyBorder="1" applyAlignment="1" applyProtection="1">
      <alignment horizontal="center"/>
      <protection locked="0"/>
    </xf>
    <xf numFmtId="0" fontId="35" fillId="0" borderId="72" xfId="1" applyFont="1" applyBorder="1" applyProtection="1">
      <protection locked="0"/>
    </xf>
    <xf numFmtId="0" fontId="36" fillId="0" borderId="72" xfId="1" applyFont="1" applyBorder="1" applyAlignment="1" applyProtection="1">
      <alignment horizontal="center"/>
      <protection locked="0"/>
    </xf>
    <xf numFmtId="9" fontId="37" fillId="0" borderId="72" xfId="2" applyFont="1" applyBorder="1" applyAlignment="1" applyProtection="1">
      <alignment horizontal="center"/>
      <protection locked="0"/>
    </xf>
    <xf numFmtId="0" fontId="41" fillId="0" borderId="0" xfId="3" applyFont="1" applyAlignment="1">
      <alignment horizontal="center"/>
    </xf>
    <xf numFmtId="0" fontId="41" fillId="0" borderId="0" xfId="3" applyFont="1"/>
    <xf numFmtId="0" fontId="42" fillId="0" borderId="0" xfId="3" applyFont="1" applyAlignment="1">
      <alignment horizontal="center"/>
    </xf>
    <xf numFmtId="0" fontId="42" fillId="0" borderId="0" xfId="3" applyFont="1"/>
    <xf numFmtId="0" fontId="43" fillId="0" borderId="6" xfId="3" applyFont="1" applyBorder="1" applyAlignment="1">
      <alignment horizontal="center"/>
    </xf>
    <xf numFmtId="0" fontId="39" fillId="0" borderId="7" xfId="3" applyBorder="1" applyAlignment="1">
      <alignment horizontal="center"/>
    </xf>
    <xf numFmtId="0" fontId="43" fillId="0" borderId="0" xfId="3" applyFont="1" applyAlignment="1">
      <alignment horizontal="center"/>
    </xf>
    <xf numFmtId="0" fontId="43" fillId="0" borderId="0" xfId="3" applyFont="1"/>
    <xf numFmtId="0" fontId="45" fillId="0" borderId="0" xfId="3" applyFont="1" applyAlignment="1">
      <alignment horizontal="center"/>
    </xf>
    <xf numFmtId="0" fontId="45" fillId="0" borderId="0" xfId="3" applyFont="1"/>
    <xf numFmtId="0" fontId="45" fillId="0" borderId="6" xfId="3" applyFont="1" applyBorder="1" applyAlignment="1">
      <alignment horizontal="center"/>
    </xf>
    <xf numFmtId="0" fontId="46" fillId="0" borderId="7" xfId="3" applyFont="1" applyBorder="1" applyAlignment="1">
      <alignment horizontal="center"/>
    </xf>
    <xf numFmtId="0" fontId="47" fillId="0" borderId="70" xfId="3" applyFont="1" applyBorder="1" applyAlignment="1">
      <alignment horizontal="center" vertical="center"/>
    </xf>
    <xf numFmtId="0" fontId="47" fillId="0" borderId="70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36" fillId="0" borderId="0" xfId="3" applyFont="1"/>
    <xf numFmtId="0" fontId="48" fillId="0" borderId="71" xfId="3" applyFont="1" applyBorder="1" applyAlignment="1">
      <alignment horizontal="center"/>
    </xf>
    <xf numFmtId="10" fontId="48" fillId="0" borderId="71" xfId="3" applyNumberFormat="1" applyFont="1" applyBorder="1" applyAlignment="1">
      <alignment horizontal="right"/>
    </xf>
    <xf numFmtId="0" fontId="37" fillId="0" borderId="0" xfId="3" applyFont="1"/>
    <xf numFmtId="0" fontId="48" fillId="0" borderId="71" xfId="3" applyFont="1" applyBorder="1" applyAlignment="1">
      <alignment horizontal="left"/>
    </xf>
    <xf numFmtId="10" fontId="48" fillId="0" borderId="71" xfId="3" applyNumberFormat="1" applyFont="1" applyBorder="1" applyAlignment="1" applyProtection="1">
      <alignment horizontal="right"/>
      <protection locked="0"/>
    </xf>
    <xf numFmtId="0" fontId="48" fillId="0" borderId="73" xfId="3" applyFont="1" applyBorder="1" applyAlignment="1">
      <alignment horizontal="left"/>
    </xf>
    <xf numFmtId="10" fontId="48" fillId="0" borderId="73" xfId="3" applyNumberFormat="1" applyFont="1" applyBorder="1" applyAlignment="1" applyProtection="1">
      <alignment horizontal="right"/>
      <protection locked="0"/>
    </xf>
    <xf numFmtId="0" fontId="48" fillId="0" borderId="74" xfId="3" applyFont="1" applyBorder="1" applyAlignment="1">
      <alignment horizontal="left"/>
    </xf>
    <xf numFmtId="10" fontId="48" fillId="0" borderId="74" xfId="3" applyNumberFormat="1" applyFont="1" applyBorder="1" applyAlignment="1" applyProtection="1">
      <alignment horizontal="right"/>
      <protection locked="0"/>
    </xf>
    <xf numFmtId="0" fontId="48" fillId="7" borderId="48" xfId="3" applyFont="1" applyFill="1" applyBorder="1" applyAlignment="1">
      <alignment horizontal="left"/>
    </xf>
    <xf numFmtId="10" fontId="48" fillId="7" borderId="48" xfId="3" applyNumberFormat="1" applyFont="1" applyFill="1" applyBorder="1" applyAlignment="1">
      <alignment horizontal="right"/>
    </xf>
    <xf numFmtId="0" fontId="48" fillId="0" borderId="72" xfId="3" applyFont="1" applyBorder="1" applyAlignment="1">
      <alignment horizontal="left"/>
    </xf>
    <xf numFmtId="164" fontId="48" fillId="0" borderId="72" xfId="3" applyNumberFormat="1" applyFont="1" applyBorder="1" applyAlignment="1">
      <alignment horizontal="center"/>
    </xf>
    <xf numFmtId="0" fontId="50" fillId="0" borderId="0" xfId="3" applyFont="1"/>
    <xf numFmtId="10" fontId="48" fillId="0" borderId="71" xfId="3" applyNumberFormat="1" applyFont="1" applyBorder="1" applyAlignment="1" applyProtection="1">
      <alignment horizontal="left" indent="1"/>
      <protection locked="0"/>
    </xf>
    <xf numFmtId="0" fontId="6" fillId="0" borderId="77" xfId="3" applyFont="1" applyBorder="1" applyAlignment="1">
      <alignment horizontal="left"/>
    </xf>
    <xf numFmtId="166" fontId="51" fillId="0" borderId="0" xfId="3" applyNumberFormat="1" applyFont="1"/>
    <xf numFmtId="0" fontId="14" fillId="0" borderId="20" xfId="1" applyFont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9" fillId="0" borderId="0" xfId="3" applyFont="1" applyAlignment="1">
      <alignment horizontal="center"/>
    </xf>
    <xf numFmtId="44" fontId="48" fillId="0" borderId="72" xfId="4" applyFont="1" applyBorder="1" applyAlignment="1" applyProtection="1">
      <alignment horizontal="left" indent="1"/>
      <protection locked="0"/>
    </xf>
    <xf numFmtId="44" fontId="45" fillId="0" borderId="0" xfId="4" applyFont="1" applyAlignment="1">
      <alignment horizontal="center"/>
    </xf>
    <xf numFmtId="44" fontId="48" fillId="0" borderId="71" xfId="4" applyFont="1" applyBorder="1" applyAlignment="1" applyProtection="1">
      <alignment horizontal="left" indent="1"/>
      <protection locked="0"/>
    </xf>
    <xf numFmtId="44" fontId="50" fillId="0" borderId="0" xfId="3" applyNumberFormat="1" applyFont="1"/>
    <xf numFmtId="44" fontId="50" fillId="0" borderId="0" xfId="4" applyFont="1"/>
    <xf numFmtId="8" fontId="50" fillId="0" borderId="0" xfId="3" applyNumberFormat="1" applyFont="1"/>
    <xf numFmtId="44" fontId="6" fillId="0" borderId="77" xfId="4" applyFont="1" applyBorder="1" applyAlignment="1">
      <alignment horizontal="center"/>
    </xf>
    <xf numFmtId="44" fontId="48" fillId="0" borderId="71" xfId="4" applyFont="1" applyBorder="1" applyAlignment="1">
      <alignment horizontal="left"/>
    </xf>
    <xf numFmtId="44" fontId="48" fillId="0" borderId="72" xfId="4" applyFont="1" applyBorder="1" applyAlignment="1">
      <alignment horizontal="left"/>
    </xf>
    <xf numFmtId="44" fontId="6" fillId="0" borderId="77" xfId="4" applyFont="1" applyBorder="1" applyAlignment="1">
      <alignment horizontal="left"/>
    </xf>
    <xf numFmtId="44" fontId="37" fillId="0" borderId="0" xfId="4" applyFont="1"/>
    <xf numFmtId="8" fontId="37" fillId="0" borderId="0" xfId="3" applyNumberFormat="1" applyFont="1"/>
    <xf numFmtId="6" fontId="6" fillId="0" borderId="71" xfId="1" applyNumberFormat="1" applyFont="1" applyBorder="1" applyAlignment="1" applyProtection="1">
      <alignment horizontal="center"/>
      <protection locked="0"/>
    </xf>
    <xf numFmtId="8" fontId="1" fillId="0" borderId="0" xfId="6" applyNumberFormat="1" applyFont="1" applyAlignment="1">
      <alignment horizontal="center" vertical="center" wrapText="1"/>
    </xf>
    <xf numFmtId="8" fontId="6" fillId="0" borderId="71" xfId="1" applyNumberFormat="1" applyFont="1" applyBorder="1" applyAlignment="1" applyProtection="1">
      <alignment horizontal="center"/>
      <protection locked="0"/>
    </xf>
    <xf numFmtId="164" fontId="43" fillId="0" borderId="0" xfId="5" applyNumberFormat="1" applyFont="1"/>
    <xf numFmtId="164" fontId="43" fillId="0" borderId="0" xfId="3" applyNumberFormat="1" applyFont="1"/>
    <xf numFmtId="9" fontId="51" fillId="0" borderId="0" xfId="5" applyFont="1"/>
    <xf numFmtId="164" fontId="9" fillId="0" borderId="0" xfId="5" applyNumberFormat="1" applyFont="1" applyAlignment="1">
      <alignment horizontal="center"/>
    </xf>
    <xf numFmtId="10" fontId="43" fillId="0" borderId="0" xfId="5" applyNumberFormat="1" applyFont="1"/>
    <xf numFmtId="165" fontId="13" fillId="2" borderId="31" xfId="1" applyNumberFormat="1" applyFont="1" applyFill="1" applyBorder="1" applyAlignment="1" applyProtection="1">
      <alignment horizontal="right" vertical="center"/>
      <protection locked="0"/>
    </xf>
    <xf numFmtId="165" fontId="13" fillId="2" borderId="32" xfId="1" applyNumberFormat="1" applyFont="1" applyFill="1" applyBorder="1" applyAlignment="1" applyProtection="1">
      <alignment horizontal="right" vertical="center"/>
      <protection locked="0"/>
    </xf>
    <xf numFmtId="165" fontId="14" fillId="6" borderId="30" xfId="1" applyNumberFormat="1" applyFont="1" applyFill="1" applyBorder="1" applyAlignment="1">
      <alignment horizontal="right" vertical="center"/>
    </xf>
    <xf numFmtId="165" fontId="14" fillId="6" borderId="31" xfId="1" applyNumberFormat="1" applyFont="1" applyFill="1" applyBorder="1" applyAlignment="1">
      <alignment horizontal="right" vertical="center"/>
    </xf>
    <xf numFmtId="165" fontId="14" fillId="6" borderId="32" xfId="1" applyNumberFormat="1" applyFont="1" applyFill="1" applyBorder="1" applyAlignment="1">
      <alignment horizontal="right" vertical="center"/>
    </xf>
    <xf numFmtId="165" fontId="14" fillId="0" borderId="34" xfId="1" applyNumberFormat="1" applyFont="1" applyBorder="1" applyAlignment="1">
      <alignment horizontal="center" vertical="center"/>
    </xf>
    <xf numFmtId="165" fontId="14" fillId="0" borderId="35" xfId="1" applyNumberFormat="1" applyFont="1" applyBorder="1" applyAlignment="1">
      <alignment horizontal="center" vertical="center"/>
    </xf>
    <xf numFmtId="165" fontId="14" fillId="5" borderId="12" xfId="1" applyNumberFormat="1" applyFont="1" applyFill="1" applyBorder="1" applyAlignment="1">
      <alignment horizontal="center" vertical="center"/>
    </xf>
    <xf numFmtId="165" fontId="14" fillId="5" borderId="13" xfId="1" applyNumberFormat="1" applyFont="1" applyFill="1" applyBorder="1" applyAlignment="1">
      <alignment horizontal="center" vertical="center"/>
    </xf>
    <xf numFmtId="165" fontId="14" fillId="0" borderId="18" xfId="1" applyNumberFormat="1" applyFont="1" applyFill="1" applyBorder="1" applyAlignment="1" applyProtection="1">
      <alignment horizontal="center" vertical="center"/>
      <protection locked="0"/>
    </xf>
    <xf numFmtId="165" fontId="14" fillId="0" borderId="19" xfId="1" applyNumberFormat="1" applyFont="1" applyFill="1" applyBorder="1" applyAlignment="1" applyProtection="1">
      <alignment horizontal="center" vertical="center"/>
      <protection locked="0"/>
    </xf>
    <xf numFmtId="165" fontId="14" fillId="0" borderId="24" xfId="1" applyNumberFormat="1" applyFont="1" applyFill="1" applyBorder="1" applyAlignment="1" applyProtection="1">
      <alignment horizontal="center" vertical="center"/>
      <protection locked="0"/>
    </xf>
    <xf numFmtId="165" fontId="14" fillId="0" borderId="25" xfId="1" applyNumberFormat="1" applyFont="1" applyFill="1" applyBorder="1" applyAlignment="1" applyProtection="1">
      <alignment horizontal="center" vertical="center"/>
      <protection locked="0"/>
    </xf>
    <xf numFmtId="165" fontId="13" fillId="0" borderId="26" xfId="1" applyNumberFormat="1" applyFont="1" applyBorder="1" applyAlignment="1">
      <alignment horizontal="right" vertical="center"/>
    </xf>
    <xf numFmtId="165" fontId="13" fillId="0" borderId="0" xfId="1" applyNumberFormat="1" applyFont="1" applyAlignment="1">
      <alignment horizontal="right" vertical="center"/>
    </xf>
    <xf numFmtId="165" fontId="13" fillId="0" borderId="7" xfId="1" applyNumberFormat="1" applyFont="1" applyBorder="1" applyAlignment="1">
      <alignment horizontal="right" vertical="center"/>
    </xf>
    <xf numFmtId="165" fontId="14" fillId="6" borderId="28" xfId="1" applyNumberFormat="1" applyFont="1" applyFill="1" applyBorder="1" applyAlignment="1">
      <alignment horizontal="center" vertical="center"/>
    </xf>
    <xf numFmtId="165" fontId="14" fillId="6" borderId="29" xfId="1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165" fontId="17" fillId="0" borderId="18" xfId="1" applyNumberFormat="1" applyFont="1" applyBorder="1" applyAlignment="1">
      <alignment horizontal="center" vertical="center"/>
    </xf>
    <xf numFmtId="165" fontId="17" fillId="0" borderId="19" xfId="1" applyNumberFormat="1" applyFont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14" fontId="9" fillId="2" borderId="0" xfId="1" applyNumberFormat="1" applyFont="1" applyFill="1" applyAlignment="1">
      <alignment horizontal="right"/>
    </xf>
    <xf numFmtId="14" fontId="9" fillId="2" borderId="7" xfId="1" applyNumberFormat="1" applyFont="1" applyFill="1" applyBorder="1" applyAlignment="1">
      <alignment horizontal="right"/>
    </xf>
    <xf numFmtId="0" fontId="10" fillId="4" borderId="6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  <protection locked="0"/>
    </xf>
    <xf numFmtId="165" fontId="14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0" fontId="27" fillId="0" borderId="44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40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28" fillId="0" borderId="42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28" fillId="0" borderId="50" xfId="0" applyFont="1" applyBorder="1" applyAlignment="1" applyProtection="1">
      <alignment horizontal="center" vertical="center" wrapText="1"/>
    </xf>
    <xf numFmtId="0" fontId="28" fillId="0" borderId="43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52" xfId="0" applyFont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33" fillId="4" borderId="6" xfId="1" applyFont="1" applyFill="1" applyBorder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0" fontId="33" fillId="4" borderId="7" xfId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5" fillId="0" borderId="3" xfId="3" applyFont="1" applyBorder="1" applyAlignment="1">
      <alignment horizontal="center"/>
    </xf>
    <xf numFmtId="0" fontId="40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6" xfId="3" applyFont="1" applyBorder="1" applyAlignment="1" applyProtection="1">
      <alignment horizontal="center" vertical="center"/>
      <protection locked="0"/>
    </xf>
    <xf numFmtId="0" fontId="7" fillId="0" borderId="7" xfId="3" applyFont="1" applyBorder="1" applyAlignment="1" applyProtection="1">
      <alignment horizontal="center" vertical="center"/>
      <protection locked="0"/>
    </xf>
    <xf numFmtId="0" fontId="44" fillId="4" borderId="6" xfId="3" applyFont="1" applyFill="1" applyBorder="1" applyAlignment="1">
      <alignment horizontal="center" vertical="center"/>
    </xf>
    <xf numFmtId="0" fontId="44" fillId="4" borderId="7" xfId="3" applyFont="1" applyFill="1" applyBorder="1" applyAlignment="1">
      <alignment horizontal="center" vertical="center"/>
    </xf>
    <xf numFmtId="0" fontId="9" fillId="0" borderId="0" xfId="3" applyFont="1" applyAlignment="1">
      <alignment horizontal="center" wrapText="1"/>
    </xf>
    <xf numFmtId="0" fontId="49" fillId="0" borderId="75" xfId="3" applyFont="1" applyBorder="1" applyAlignment="1">
      <alignment horizontal="center"/>
    </xf>
    <xf numFmtId="0" fontId="49" fillId="0" borderId="76" xfId="3" applyFont="1" applyBorder="1" applyAlignment="1">
      <alignment horizontal="center"/>
    </xf>
    <xf numFmtId="44" fontId="9" fillId="0" borderId="0" xfId="4" applyFont="1" applyAlignment="1">
      <alignment horizontal="center" wrapText="1"/>
    </xf>
    <xf numFmtId="44" fontId="9" fillId="0" borderId="0" xfId="4" applyFont="1" applyAlignment="1">
      <alignment horizontal="center"/>
    </xf>
    <xf numFmtId="8" fontId="9" fillId="0" borderId="0" xfId="3" applyNumberFormat="1" applyFont="1" applyAlignment="1">
      <alignment horizontal="center"/>
    </xf>
    <xf numFmtId="44" fontId="49" fillId="0" borderId="75" xfId="4" applyFont="1" applyBorder="1" applyAlignment="1">
      <alignment horizontal="center"/>
    </xf>
    <xf numFmtId="44" fontId="49" fillId="0" borderId="76" xfId="4" applyFont="1" applyBorder="1" applyAlignment="1">
      <alignment horizontal="center"/>
    </xf>
    <xf numFmtId="9" fontId="9" fillId="0" borderId="0" xfId="5" applyFont="1" applyAlignment="1">
      <alignment horizontal="center"/>
    </xf>
    <xf numFmtId="44" fontId="9" fillId="0" borderId="0" xfId="3" applyNumberFormat="1" applyFont="1" applyAlignment="1">
      <alignment horizontal="center"/>
    </xf>
  </cellXfs>
  <cellStyles count="8">
    <cellStyle name="Currency" xfId="4" builtinId="4"/>
    <cellStyle name="Currency 2" xfId="7" xr:uid="{B51E7BB4-0875-4EAA-8A42-4B676163B892}"/>
    <cellStyle name="Normal" xfId="0" builtinId="0"/>
    <cellStyle name="Normal 2" xfId="6" xr:uid="{627AC3B6-E1B9-4B28-8867-14ED74B62B9F}"/>
    <cellStyle name="Normal 2 2" xfId="1" xr:uid="{A750EC4F-E3BD-4A51-97C2-D22B393A02BD}"/>
    <cellStyle name="Normal 3" xfId="3" xr:uid="{2B041AB3-F4EA-4AB8-B77F-B0F668217506}"/>
    <cellStyle name="Percent" xfId="5" builtinId="5"/>
    <cellStyle name="Percent 3" xfId="2" xr:uid="{C87D756C-36CC-4091-B1AF-1107CAE50162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Stephens/Desktop/2020%20Proiects/Gainesville%20Tower/Proposal%20Docs/Bid%20form%20docs/Unit%20Prices_Randy_01a%20-MEP%20Proposal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- GC &amp; FEE"/>
      <sheetName val="Precon Breakout"/>
      <sheetName val="Ex B -Cost v GC v Fee Guideline"/>
      <sheetName val="Mgnt Wage Rates"/>
      <sheetName val="Field Wage Rates"/>
      <sheetName val="Field Burden"/>
    </sheetNames>
    <sheetDataSet>
      <sheetData sheetId="0">
        <row r="2">
          <cell r="B2" t="str">
            <v>NGHS - North Patient Tower #2</v>
          </cell>
        </row>
        <row r="3">
          <cell r="B3" t="str">
            <v>Gainesville, GA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CB20-61B8-4952-83C1-243952E39A77}">
  <sheetPr>
    <tabColor theme="4" tint="-0.499984740745262"/>
  </sheetPr>
  <dimension ref="B1:G50"/>
  <sheetViews>
    <sheetView topLeftCell="A25" zoomScaleNormal="100" workbookViewId="0">
      <selection activeCell="K28" sqref="K28"/>
    </sheetView>
  </sheetViews>
  <sheetFormatPr defaultColWidth="10" defaultRowHeight="13.8"/>
  <cols>
    <col min="1" max="1" width="2.109375" style="2" customWidth="1"/>
    <col min="2" max="2" width="59" style="2" customWidth="1"/>
    <col min="3" max="3" width="8.44140625" style="2" customWidth="1"/>
    <col min="4" max="4" width="5.5546875" style="2" customWidth="1"/>
    <col min="5" max="6" width="12.109375" style="2" customWidth="1"/>
    <col min="7" max="7" width="9.109375" style="2" customWidth="1"/>
    <col min="8" max="16384" width="10" style="2"/>
  </cols>
  <sheetData>
    <row r="1" spans="2:7" ht="14.4" thickBot="1"/>
    <row r="2" spans="2:7" ht="21.6" customHeight="1">
      <c r="B2" s="194" t="s">
        <v>113</v>
      </c>
      <c r="C2" s="195"/>
      <c r="D2" s="195"/>
      <c r="E2" s="195"/>
      <c r="F2" s="196"/>
      <c r="G2" s="1"/>
    </row>
    <row r="3" spans="2:7" ht="16.350000000000001" customHeight="1">
      <c r="B3" s="197" t="s">
        <v>114</v>
      </c>
      <c r="C3" s="198"/>
      <c r="D3" s="198"/>
      <c r="E3" s="198"/>
      <c r="F3" s="199"/>
      <c r="G3" s="1"/>
    </row>
    <row r="4" spans="2:7" ht="20.399999999999999" customHeight="1">
      <c r="B4" s="200" t="s">
        <v>184</v>
      </c>
      <c r="C4" s="201"/>
      <c r="D4" s="201"/>
      <c r="E4" s="201"/>
      <c r="F4" s="202"/>
      <c r="G4" s="1"/>
    </row>
    <row r="5" spans="2:7" ht="12.6" customHeight="1">
      <c r="B5" s="3"/>
      <c r="C5" s="4"/>
      <c r="D5" s="4"/>
      <c r="E5" s="203">
        <f ca="1">TODAY()</f>
        <v>44146</v>
      </c>
      <c r="F5" s="204"/>
      <c r="G5" s="1"/>
    </row>
    <row r="6" spans="2:7" ht="24.75" customHeight="1">
      <c r="B6" s="205" t="s">
        <v>0</v>
      </c>
      <c r="C6" s="206"/>
      <c r="D6" s="206"/>
      <c r="E6" s="206"/>
      <c r="F6" s="207"/>
      <c r="G6" s="5"/>
    </row>
    <row r="7" spans="2:7" ht="2.4" customHeight="1">
      <c r="B7" s="6"/>
      <c r="C7" s="7"/>
      <c r="D7" s="7"/>
      <c r="E7" s="7"/>
      <c r="F7" s="8"/>
      <c r="G7" s="5"/>
    </row>
    <row r="8" spans="2:7" ht="24" customHeight="1" thickBot="1">
      <c r="B8" s="191" t="s">
        <v>1</v>
      </c>
      <c r="C8" s="192"/>
      <c r="D8" s="192"/>
      <c r="E8" s="192"/>
      <c r="F8" s="193"/>
      <c r="G8" s="5"/>
    </row>
    <row r="9" spans="2:7" ht="9.75" customHeight="1" thickTop="1">
      <c r="B9" s="9"/>
      <c r="C9" s="173"/>
      <c r="D9" s="173"/>
      <c r="E9" s="173"/>
      <c r="F9" s="174"/>
      <c r="G9" s="5"/>
    </row>
    <row r="10" spans="2:7" s="11" customFormat="1" ht="23.4" customHeight="1" thickBot="1">
      <c r="B10" s="184" t="s">
        <v>2</v>
      </c>
      <c r="C10" s="185"/>
      <c r="D10" s="185"/>
      <c r="E10" s="185"/>
      <c r="F10" s="186"/>
      <c r="G10" s="10"/>
    </row>
    <row r="11" spans="2:7" s="11" customFormat="1" ht="18.600000000000001" customHeight="1" thickTop="1">
      <c r="B11" s="12" t="s">
        <v>3</v>
      </c>
      <c r="C11" s="187" t="s">
        <v>4</v>
      </c>
      <c r="D11" s="187"/>
      <c r="E11" s="187"/>
      <c r="F11" s="188"/>
      <c r="G11" s="10"/>
    </row>
    <row r="12" spans="2:7" ht="15.9" customHeight="1">
      <c r="B12" s="13" t="s">
        <v>5</v>
      </c>
      <c r="C12" s="189" t="s">
        <v>6</v>
      </c>
      <c r="D12" s="189"/>
      <c r="E12" s="189"/>
      <c r="F12" s="190"/>
      <c r="G12" s="5"/>
    </row>
    <row r="13" spans="2:7" ht="15.9" customHeight="1">
      <c r="B13" s="14" t="s">
        <v>8</v>
      </c>
      <c r="C13" s="175">
        <v>1943277.02</v>
      </c>
      <c r="D13" s="175"/>
      <c r="E13" s="175"/>
      <c r="F13" s="176"/>
      <c r="G13" s="5"/>
    </row>
    <row r="14" spans="2:7" ht="15.9" customHeight="1">
      <c r="B14" s="14" t="s">
        <v>9</v>
      </c>
      <c r="C14" s="175">
        <v>0</v>
      </c>
      <c r="D14" s="175"/>
      <c r="E14" s="175"/>
      <c r="F14" s="176"/>
      <c r="G14" s="5"/>
    </row>
    <row r="15" spans="2:7" ht="15.9" customHeight="1">
      <c r="B15" s="14" t="s">
        <v>10</v>
      </c>
      <c r="C15" s="175">
        <v>717462</v>
      </c>
      <c r="D15" s="175"/>
      <c r="E15" s="175"/>
      <c r="F15" s="176"/>
      <c r="G15" s="5"/>
    </row>
    <row r="16" spans="2:7" ht="15.9" customHeight="1">
      <c r="B16" s="14" t="s">
        <v>169</v>
      </c>
      <c r="C16" s="175">
        <v>480387.6</v>
      </c>
      <c r="D16" s="175"/>
      <c r="E16" s="175"/>
      <c r="F16" s="176"/>
      <c r="G16" s="5"/>
    </row>
    <row r="17" spans="2:7" ht="15.9" customHeight="1">
      <c r="B17" s="14" t="s">
        <v>170</v>
      </c>
      <c r="C17" s="175">
        <v>480388</v>
      </c>
      <c r="D17" s="175"/>
      <c r="E17" s="175"/>
      <c r="F17" s="176"/>
      <c r="G17" s="5"/>
    </row>
    <row r="18" spans="2:7" ht="15.9" customHeight="1">
      <c r="B18" s="14" t="s">
        <v>11</v>
      </c>
      <c r="C18" s="175">
        <v>0</v>
      </c>
      <c r="D18" s="175"/>
      <c r="E18" s="175"/>
      <c r="F18" s="176"/>
      <c r="G18" s="5"/>
    </row>
    <row r="19" spans="2:7" ht="15.9" customHeight="1">
      <c r="B19" s="14" t="s">
        <v>12</v>
      </c>
      <c r="C19" s="175">
        <v>54000</v>
      </c>
      <c r="D19" s="175"/>
      <c r="E19" s="175"/>
      <c r="F19" s="176"/>
      <c r="G19" s="5"/>
    </row>
    <row r="20" spans="2:7" ht="15.9" customHeight="1">
      <c r="B20" s="14" t="s">
        <v>13</v>
      </c>
      <c r="C20" s="175">
        <v>5000</v>
      </c>
      <c r="D20" s="175"/>
      <c r="E20" s="175"/>
      <c r="F20" s="176"/>
      <c r="G20" s="5"/>
    </row>
    <row r="21" spans="2:7" ht="15.9" customHeight="1">
      <c r="B21" s="14" t="s">
        <v>14</v>
      </c>
      <c r="C21" s="175">
        <v>54000</v>
      </c>
      <c r="D21" s="175"/>
      <c r="E21" s="175"/>
      <c r="F21" s="176"/>
      <c r="G21" s="5"/>
    </row>
    <row r="22" spans="2:7" ht="15.9" customHeight="1">
      <c r="B22" s="14" t="s">
        <v>15</v>
      </c>
      <c r="C22" s="175">
        <v>57600</v>
      </c>
      <c r="D22" s="175"/>
      <c r="E22" s="175"/>
      <c r="F22" s="176"/>
      <c r="G22" s="5"/>
    </row>
    <row r="23" spans="2:7" ht="15.9" customHeight="1">
      <c r="B23" s="14" t="s">
        <v>16</v>
      </c>
      <c r="C23" s="175">
        <v>36000</v>
      </c>
      <c r="D23" s="175"/>
      <c r="E23" s="175"/>
      <c r="F23" s="176"/>
      <c r="G23" s="5"/>
    </row>
    <row r="24" spans="2:7" ht="15.9" customHeight="1">
      <c r="B24" s="14" t="s">
        <v>18</v>
      </c>
      <c r="C24" s="175">
        <v>36000</v>
      </c>
      <c r="D24" s="175"/>
      <c r="E24" s="175"/>
      <c r="F24" s="176"/>
      <c r="G24" s="5"/>
    </row>
    <row r="25" spans="2:7" ht="15.9" customHeight="1">
      <c r="B25" s="14" t="s">
        <v>19</v>
      </c>
      <c r="C25" s="175">
        <v>0</v>
      </c>
      <c r="D25" s="175"/>
      <c r="E25" s="175"/>
      <c r="F25" s="176"/>
      <c r="G25" s="5"/>
    </row>
    <row r="26" spans="2:7" ht="15.9" customHeight="1">
      <c r="B26" s="14" t="s">
        <v>20</v>
      </c>
      <c r="C26" s="175">
        <v>5400</v>
      </c>
      <c r="D26" s="175"/>
      <c r="E26" s="175"/>
      <c r="F26" s="176"/>
      <c r="G26" s="5"/>
    </row>
    <row r="27" spans="2:7" ht="15.9" customHeight="1">
      <c r="B27" s="14" t="s">
        <v>21</v>
      </c>
      <c r="C27" s="175">
        <v>2500</v>
      </c>
      <c r="D27" s="175"/>
      <c r="E27" s="175"/>
      <c r="F27" s="176"/>
      <c r="G27" s="5"/>
    </row>
    <row r="28" spans="2:7" ht="15.9" customHeight="1">
      <c r="B28" s="14" t="s">
        <v>22</v>
      </c>
      <c r="C28" s="175">
        <v>0</v>
      </c>
      <c r="D28" s="175"/>
      <c r="E28" s="175"/>
      <c r="F28" s="176"/>
      <c r="G28" s="5"/>
    </row>
    <row r="29" spans="2:7" ht="15.9" customHeight="1">
      <c r="B29" s="14" t="s">
        <v>23</v>
      </c>
      <c r="C29" s="175">
        <v>36000</v>
      </c>
      <c r="D29" s="175"/>
      <c r="E29" s="175"/>
      <c r="F29" s="176"/>
      <c r="G29" s="5"/>
    </row>
    <row r="30" spans="2:7" ht="15.9" customHeight="1">
      <c r="B30" s="14" t="s">
        <v>24</v>
      </c>
      <c r="C30" s="175">
        <v>8000</v>
      </c>
      <c r="D30" s="175"/>
      <c r="E30" s="175"/>
      <c r="F30" s="176"/>
      <c r="G30" s="5"/>
    </row>
    <row r="31" spans="2:7" ht="15.9" customHeight="1">
      <c r="B31" s="14" t="s">
        <v>25</v>
      </c>
      <c r="C31" s="175">
        <v>1500</v>
      </c>
      <c r="D31" s="175"/>
      <c r="E31" s="175"/>
      <c r="F31" s="176"/>
      <c r="G31" s="5"/>
    </row>
    <row r="32" spans="2:7" ht="15.9" customHeight="1">
      <c r="B32" s="14" t="s">
        <v>26</v>
      </c>
      <c r="C32" s="175">
        <v>0</v>
      </c>
      <c r="D32" s="175"/>
      <c r="E32" s="175"/>
      <c r="F32" s="176"/>
      <c r="G32" s="5"/>
    </row>
    <row r="33" spans="2:7" ht="15.9" customHeight="1" thickBot="1">
      <c r="B33" s="15" t="s">
        <v>27</v>
      </c>
      <c r="C33" s="177">
        <v>0</v>
      </c>
      <c r="D33" s="177"/>
      <c r="E33" s="177"/>
      <c r="F33" s="178"/>
      <c r="G33" s="5"/>
    </row>
    <row r="34" spans="2:7" s="17" customFormat="1" ht="26.1" customHeight="1" thickTop="1">
      <c r="B34" s="16" t="s">
        <v>29</v>
      </c>
      <c r="C34" s="179">
        <f>SUM(C12:F33)</f>
        <v>3917514.62</v>
      </c>
      <c r="D34" s="180"/>
      <c r="E34" s="180"/>
      <c r="F34" s="181"/>
      <c r="G34" s="10"/>
    </row>
    <row r="35" spans="2:7" ht="12" customHeight="1">
      <c r="B35" s="18"/>
      <c r="C35" s="182"/>
      <c r="D35" s="182"/>
      <c r="E35" s="182"/>
      <c r="F35" s="183"/>
      <c r="G35" s="5"/>
    </row>
    <row r="36" spans="2:7" ht="26.1" customHeight="1">
      <c r="B36" s="19" t="s">
        <v>30</v>
      </c>
      <c r="C36" s="24">
        <v>9.5000000000000001E-2</v>
      </c>
      <c r="D36" s="87"/>
      <c r="E36" s="166"/>
      <c r="F36" s="167"/>
      <c r="G36" s="5"/>
    </row>
    <row r="37" spans="2:7" ht="12" customHeight="1">
      <c r="B37" s="18"/>
      <c r="C37" s="168"/>
      <c r="D37" s="169"/>
      <c r="E37" s="169"/>
      <c r="F37" s="170"/>
      <c r="G37" s="5"/>
    </row>
    <row r="38" spans="2:7" ht="12.6" customHeight="1" thickBot="1">
      <c r="B38" s="20"/>
      <c r="C38" s="171"/>
      <c r="D38" s="171"/>
      <c r="E38" s="171"/>
      <c r="F38" s="172"/>
      <c r="G38" s="5"/>
    </row>
    <row r="39" spans="2:7" ht="14.4" thickTop="1">
      <c r="B39" s="21"/>
      <c r="C39" s="21"/>
      <c r="D39" s="22"/>
      <c r="E39" s="22"/>
      <c r="F39" s="22"/>
      <c r="G39" s="5"/>
    </row>
    <row r="40" spans="2:7">
      <c r="B40" s="5"/>
      <c r="C40" s="5"/>
      <c r="D40" s="23"/>
      <c r="E40" s="23"/>
      <c r="F40" s="23"/>
      <c r="G40" s="5"/>
    </row>
    <row r="41" spans="2:7">
      <c r="B41" s="5"/>
      <c r="C41" s="5"/>
      <c r="D41" s="23"/>
      <c r="E41" s="23"/>
      <c r="F41" s="23"/>
      <c r="G41" s="5"/>
    </row>
    <row r="42" spans="2:7">
      <c r="B42" s="5"/>
      <c r="C42" s="5"/>
      <c r="D42" s="23"/>
      <c r="E42" s="23"/>
      <c r="F42" s="23"/>
      <c r="G42" s="5"/>
    </row>
    <row r="43" spans="2:7">
      <c r="B43" s="5"/>
      <c r="C43" s="5"/>
      <c r="D43" s="23"/>
      <c r="E43" s="23"/>
      <c r="F43" s="23"/>
      <c r="G43" s="5"/>
    </row>
    <row r="44" spans="2:7">
      <c r="B44" s="5"/>
      <c r="C44" s="5"/>
      <c r="D44" s="23"/>
      <c r="E44" s="23"/>
      <c r="F44" s="23"/>
      <c r="G44" s="5"/>
    </row>
    <row r="45" spans="2:7">
      <c r="B45" s="5"/>
      <c r="C45" s="5"/>
      <c r="D45" s="23"/>
      <c r="E45" s="23"/>
      <c r="F45" s="23"/>
      <c r="G45" s="5"/>
    </row>
    <row r="46" spans="2:7">
      <c r="B46" s="5"/>
      <c r="C46" s="5"/>
      <c r="D46" s="5"/>
      <c r="E46" s="5"/>
      <c r="F46" s="5"/>
      <c r="G46" s="5"/>
    </row>
    <row r="47" spans="2:7">
      <c r="B47" s="5"/>
      <c r="C47" s="5"/>
      <c r="D47" s="5"/>
      <c r="E47" s="5"/>
      <c r="F47" s="5"/>
      <c r="G47" s="5"/>
    </row>
    <row r="48" spans="2:7">
      <c r="B48" s="5"/>
      <c r="C48" s="5"/>
      <c r="D48" s="5"/>
      <c r="E48" s="5"/>
      <c r="F48" s="5"/>
      <c r="G48" s="5"/>
    </row>
    <row r="49" spans="2:7">
      <c r="B49" s="5"/>
      <c r="C49" s="5"/>
      <c r="D49" s="5"/>
      <c r="E49" s="5"/>
      <c r="F49" s="5"/>
      <c r="G49" s="5"/>
    </row>
    <row r="50" spans="2:7">
      <c r="B50" s="5"/>
      <c r="C50" s="5"/>
      <c r="D50" s="5"/>
      <c r="E50" s="5"/>
      <c r="F50" s="5"/>
      <c r="G50" s="5"/>
    </row>
  </sheetData>
  <sheetProtection algorithmName="SHA-512" hashValue="Dgz9MmkPOhaHO+MAnxpmWfR++N8Z7/hfOHhBHx+1qSPN3SxQ9bOKGN0OJE29YbjSHCKZ3QO44jWr2+Z+ofiWAA==" saltValue="mBTPxQgR4G1RvjdUrip6aA==" spinCount="100000" sheet="1" objects="1" scenarios="1"/>
  <mergeCells count="36">
    <mergeCell ref="B8:F8"/>
    <mergeCell ref="B2:F2"/>
    <mergeCell ref="B3:F3"/>
    <mergeCell ref="B4:F4"/>
    <mergeCell ref="E5:F5"/>
    <mergeCell ref="B6:F6"/>
    <mergeCell ref="C29:F29"/>
    <mergeCell ref="C19:F19"/>
    <mergeCell ref="B10:F10"/>
    <mergeCell ref="C11:F11"/>
    <mergeCell ref="C12:F12"/>
    <mergeCell ref="C13:F13"/>
    <mergeCell ref="C14:F14"/>
    <mergeCell ref="C15:F15"/>
    <mergeCell ref="C18:F18"/>
    <mergeCell ref="C24:F24"/>
    <mergeCell ref="C25:F25"/>
    <mergeCell ref="C26:F26"/>
    <mergeCell ref="C27:F27"/>
    <mergeCell ref="C28:F28"/>
    <mergeCell ref="E36:F36"/>
    <mergeCell ref="C37:F37"/>
    <mergeCell ref="C38:F38"/>
    <mergeCell ref="C9:F9"/>
    <mergeCell ref="C31:F31"/>
    <mergeCell ref="C32:F32"/>
    <mergeCell ref="C33:F33"/>
    <mergeCell ref="C34:F34"/>
    <mergeCell ref="C35:F35"/>
    <mergeCell ref="C30:F30"/>
    <mergeCell ref="C16:F16"/>
    <mergeCell ref="C17:F17"/>
    <mergeCell ref="C20:F20"/>
    <mergeCell ref="C21:F21"/>
    <mergeCell ref="C22:F22"/>
    <mergeCell ref="C23:F23"/>
  </mergeCells>
  <conditionalFormatting sqref="C13:F15 C18:F33">
    <cfRule type="cellIs" dxfId="69" priority="8" operator="equal">
      <formula>0</formula>
    </cfRule>
  </conditionalFormatting>
  <conditionalFormatting sqref="C36:F36">
    <cfRule type="cellIs" dxfId="68" priority="7" operator="equal">
      <formula>0</formula>
    </cfRule>
  </conditionalFormatting>
  <conditionalFormatting sqref="B4:F4">
    <cfRule type="cellIs" dxfId="67" priority="2" operator="equal">
      <formula>"Contractor Name"</formula>
    </cfRule>
  </conditionalFormatting>
  <conditionalFormatting sqref="C16:F17">
    <cfRule type="cellIs" dxfId="66" priority="1" operator="equal">
      <formula>0</formula>
    </cfRule>
  </conditionalFormatting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B61F-29D7-459E-BBCA-0D1B177C55FA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175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69">
        <v>18</v>
      </c>
      <c r="F10" s="269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0.9</v>
      </c>
      <c r="D28" s="149">
        <f>E10*5%</f>
        <v>0.9</v>
      </c>
    </row>
    <row r="29" spans="2:6">
      <c r="B29" s="129" t="s">
        <v>163</v>
      </c>
      <c r="C29" s="148" t="s">
        <v>162</v>
      </c>
    </row>
    <row r="30" spans="2:6">
      <c r="B30" s="129" t="s">
        <v>164</v>
      </c>
      <c r="C30" s="148">
        <v>0.54</v>
      </c>
      <c r="D30" s="149">
        <f>E10*3%</f>
        <v>0.54</v>
      </c>
    </row>
    <row r="31" spans="2:6">
      <c r="B31" s="129" t="s">
        <v>165</v>
      </c>
      <c r="C31" s="148">
        <v>0.18</v>
      </c>
      <c r="D31" s="149">
        <f>E10*1%</f>
        <v>0.18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1.7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50" priority="1" operator="equal">
      <formula>"Trade / Level"</formula>
    </cfRule>
    <cfRule type="cellIs" dxfId="49" priority="2" operator="equal">
      <formula>"Company Name"</formula>
    </cfRule>
  </conditionalFormatting>
  <conditionalFormatting sqref="B4:C4">
    <cfRule type="cellIs" dxfId="48" priority="3" operator="equal">
      <formula>"Company Name"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7995-03B8-463C-942A-0A9CB3EFAB01}">
  <dimension ref="B1:F33"/>
  <sheetViews>
    <sheetView topLeftCell="A2" workbookViewId="0">
      <selection activeCell="C33" sqref="C33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176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70">
        <v>21.5</v>
      </c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1.08</v>
      </c>
      <c r="D28" s="150">
        <f>E10*5%</f>
        <v>1.075</v>
      </c>
    </row>
    <row r="29" spans="2:6">
      <c r="B29" s="129" t="s">
        <v>163</v>
      </c>
      <c r="C29" s="148" t="s">
        <v>162</v>
      </c>
      <c r="D29" s="150"/>
    </row>
    <row r="30" spans="2:6">
      <c r="B30" s="129" t="s">
        <v>164</v>
      </c>
      <c r="C30" s="148">
        <v>0.65</v>
      </c>
      <c r="D30" s="150">
        <f>21.5*3%</f>
        <v>0.64500000000000002</v>
      </c>
    </row>
    <row r="31" spans="2:6">
      <c r="B31" s="129" t="s">
        <v>165</v>
      </c>
      <c r="C31" s="148">
        <v>0.22</v>
      </c>
      <c r="D31" s="150">
        <f>E10*1%</f>
        <v>0.215</v>
      </c>
    </row>
    <row r="32" spans="2:6" ht="16.2" thickBot="1">
      <c r="B32" s="137" t="s">
        <v>166</v>
      </c>
      <c r="C32" s="146">
        <v>0.08</v>
      </c>
      <c r="D32" s="150"/>
    </row>
    <row r="33" spans="2:3" ht="16.2" thickBot="1">
      <c r="B33" s="141"/>
      <c r="C33" s="152">
        <f>SUM(C28:C32)</f>
        <v>2.0299999999999998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47" priority="1" operator="equal">
      <formula>"Trade / Level"</formula>
    </cfRule>
    <cfRule type="cellIs" dxfId="46" priority="2" operator="equal">
      <formula>"Company Name"</formula>
    </cfRule>
  </conditionalFormatting>
  <conditionalFormatting sqref="B4:C4">
    <cfRule type="cellIs" dxfId="45" priority="3" operator="equal">
      <formula>"Company Name"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A3F5-B05E-4CDC-B9AA-394BD8E6C842}">
  <dimension ref="B1:F33"/>
  <sheetViews>
    <sheetView topLeftCell="A2" workbookViewId="0">
      <selection activeCell="D30" sqref="D30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177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>
        <v>11.75</v>
      </c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 t="s">
        <v>162</v>
      </c>
      <c r="D28" s="150"/>
    </row>
    <row r="29" spans="2:6">
      <c r="B29" s="129" t="s">
        <v>163</v>
      </c>
      <c r="C29" s="148" t="s">
        <v>162</v>
      </c>
      <c r="D29" s="150"/>
    </row>
    <row r="30" spans="2:6">
      <c r="B30" s="129" t="s">
        <v>164</v>
      </c>
      <c r="C30" s="148">
        <v>0.35</v>
      </c>
      <c r="D30" s="150">
        <f>E10*3%</f>
        <v>0.35249999999999998</v>
      </c>
    </row>
    <row r="31" spans="2:6">
      <c r="B31" s="129" t="s">
        <v>165</v>
      </c>
      <c r="C31" s="148">
        <v>0.12</v>
      </c>
      <c r="D31" s="150">
        <f>11.75*1%</f>
        <v>0.11750000000000001</v>
      </c>
    </row>
    <row r="32" spans="2:6" ht="16.2" thickBot="1">
      <c r="B32" s="137" t="s">
        <v>166</v>
      </c>
      <c r="C32" s="146">
        <v>0.08</v>
      </c>
      <c r="D32" s="150"/>
    </row>
    <row r="33" spans="2:3" ht="16.2" thickBot="1">
      <c r="B33" s="141"/>
      <c r="C33" s="152">
        <f>SUM(C30:C32)</f>
        <v>0.54999999999999993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44" priority="1" operator="equal">
      <formula>"Trade / Level"</formula>
    </cfRule>
    <cfRule type="cellIs" dxfId="43" priority="2" operator="equal">
      <formula>"Company Name"</formula>
    </cfRule>
  </conditionalFormatting>
  <conditionalFormatting sqref="B4:C4">
    <cfRule type="cellIs" dxfId="42" priority="3" operator="equal">
      <formula>"Company Name"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ED94-4FB6-44C0-9168-0AC7F124B4C0}">
  <dimension ref="B1:F33"/>
  <sheetViews>
    <sheetView topLeftCell="A2" workbookViewId="0">
      <selection activeCell="C35" sqref="C35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178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>
        <v>12.75</v>
      </c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71" t="s">
        <v>160</v>
      </c>
      <c r="C27" s="272"/>
      <c r="D27" s="150"/>
    </row>
    <row r="28" spans="2:6">
      <c r="B28" s="153" t="s">
        <v>161</v>
      </c>
      <c r="C28" s="148" t="s">
        <v>162</v>
      </c>
      <c r="D28" s="150"/>
    </row>
    <row r="29" spans="2:6">
      <c r="B29" s="153" t="s">
        <v>163</v>
      </c>
      <c r="C29" s="148" t="s">
        <v>162</v>
      </c>
      <c r="D29" s="150"/>
    </row>
    <row r="30" spans="2:6">
      <c r="B30" s="153" t="s">
        <v>164</v>
      </c>
      <c r="C30" s="148">
        <v>0.38</v>
      </c>
      <c r="D30" s="150">
        <f>12.75*3%</f>
        <v>0.38250000000000001</v>
      </c>
    </row>
    <row r="31" spans="2:6">
      <c r="B31" s="153" t="s">
        <v>165</v>
      </c>
      <c r="C31" s="148">
        <v>0.13</v>
      </c>
      <c r="D31" s="150">
        <f>E9*1%</f>
        <v>0.1275</v>
      </c>
    </row>
    <row r="32" spans="2:6" ht="16.2" thickBot="1">
      <c r="B32" s="154" t="s">
        <v>166</v>
      </c>
      <c r="C32" s="146">
        <v>0.08</v>
      </c>
      <c r="D32" s="150"/>
    </row>
    <row r="33" spans="2:4" ht="16.2" thickBot="1">
      <c r="B33" s="155"/>
      <c r="C33" s="152">
        <f>SUM(C30:C32)</f>
        <v>0.59</v>
      </c>
      <c r="D33" s="150"/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41" priority="1" operator="equal">
      <formula>"Trade / Level"</formula>
    </cfRule>
    <cfRule type="cellIs" dxfId="40" priority="2" operator="equal">
      <formula>"Company Name"</formula>
    </cfRule>
  </conditionalFormatting>
  <conditionalFormatting sqref="B4:C4">
    <cfRule type="cellIs" dxfId="39" priority="3" operator="equal">
      <formula>"Company Name"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56D8-26D3-41B2-85DF-6F5CF2C5A13C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179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>
        <v>13.75</v>
      </c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0" t="s">
        <v>162</v>
      </c>
    </row>
    <row r="29" spans="2:6">
      <c r="B29" s="129" t="s">
        <v>163</v>
      </c>
      <c r="C29" s="140" t="s">
        <v>162</v>
      </c>
    </row>
    <row r="30" spans="2:6">
      <c r="B30" s="129" t="s">
        <v>164</v>
      </c>
      <c r="C30" s="148">
        <v>0.41</v>
      </c>
      <c r="D30" s="150">
        <f>E10*3%</f>
        <v>0.41249999999999998</v>
      </c>
    </row>
    <row r="31" spans="2:6">
      <c r="B31" s="129" t="s">
        <v>165</v>
      </c>
      <c r="C31" s="148">
        <v>0.14000000000000001</v>
      </c>
      <c r="D31" s="150">
        <f>E10*1%</f>
        <v>0.13750000000000001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SUM(C30:C32)</f>
        <v>0.63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38" priority="1" operator="equal">
      <formula>"Trade / Level"</formula>
    </cfRule>
    <cfRule type="cellIs" dxfId="37" priority="2" operator="equal">
      <formula>"Company Name"</formula>
    </cfRule>
  </conditionalFormatting>
  <conditionalFormatting sqref="B4:C4">
    <cfRule type="cellIs" dxfId="36" priority="3" operator="equal">
      <formula>"Company Name"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0760-A6CA-452D-9B53-738CD678D07F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180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69">
        <v>15.9</v>
      </c>
      <c r="F12" s="269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 t="s">
        <v>162</v>
      </c>
    </row>
    <row r="29" spans="2:6">
      <c r="B29" s="129" t="s">
        <v>163</v>
      </c>
      <c r="C29" s="148" t="s">
        <v>162</v>
      </c>
    </row>
    <row r="30" spans="2:6">
      <c r="B30" s="129" t="s">
        <v>164</v>
      </c>
      <c r="C30" s="148">
        <v>0.48</v>
      </c>
      <c r="D30" s="149">
        <f>E12*3%</f>
        <v>0.47699999999999998</v>
      </c>
    </row>
    <row r="31" spans="2:6">
      <c r="B31" s="129" t="s">
        <v>165</v>
      </c>
      <c r="C31" s="148">
        <v>0.16</v>
      </c>
      <c r="D31" s="149">
        <f>E12*1%</f>
        <v>0.159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SUM(C30:C32)</f>
        <v>0.72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35" priority="1" operator="equal">
      <formula>"Trade / Level"</formula>
    </cfRule>
    <cfRule type="cellIs" dxfId="34" priority="2" operator="equal">
      <formula>"Company Name"</formula>
    </cfRule>
  </conditionalFormatting>
  <conditionalFormatting sqref="B4:C4">
    <cfRule type="cellIs" dxfId="33" priority="3" operator="equal">
      <formula>"Company Name"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1A5A-0A06-4FED-9DDA-4939AF4F5CAC}">
  <dimension ref="B1:F33"/>
  <sheetViews>
    <sheetView topLeftCell="A2" workbookViewId="0">
      <selection activeCell="E32" sqref="E32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181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56">
        <v>16.5</v>
      </c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 t="s">
        <v>162</v>
      </c>
    </row>
    <row r="29" spans="2:6">
      <c r="B29" s="129" t="s">
        <v>163</v>
      </c>
      <c r="C29" s="148" t="s">
        <v>162</v>
      </c>
    </row>
    <row r="30" spans="2:6">
      <c r="B30" s="129" t="s">
        <v>164</v>
      </c>
      <c r="C30" s="148">
        <v>0.5</v>
      </c>
      <c r="D30" s="149">
        <f>D25*3%</f>
        <v>0.495</v>
      </c>
    </row>
    <row r="31" spans="2:6">
      <c r="B31" s="129" t="s">
        <v>165</v>
      </c>
      <c r="C31" s="148">
        <v>0.17</v>
      </c>
      <c r="D31" s="149">
        <f>D25*1%</f>
        <v>0.16500000000000001</v>
      </c>
    </row>
    <row r="32" spans="2:6" ht="16.2" thickBot="1">
      <c r="B32" s="137" t="s">
        <v>166</v>
      </c>
      <c r="C32" s="146">
        <v>0.08</v>
      </c>
      <c r="E32" s="161">
        <f>C32/D25</f>
        <v>4.8484848484848485E-3</v>
      </c>
    </row>
    <row r="33" spans="2:3" ht="16.2" thickBot="1">
      <c r="B33" s="141"/>
      <c r="C33" s="152">
        <f>SUM(C30:C32)</f>
        <v>0.75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32" priority="1" operator="equal">
      <formula>"Trade / Level"</formula>
    </cfRule>
    <cfRule type="cellIs" dxfId="31" priority="2" operator="equal">
      <formula>"Company Name"</formula>
    </cfRule>
  </conditionalFormatting>
  <conditionalFormatting sqref="B4:C4">
    <cfRule type="cellIs" dxfId="30" priority="3" operator="equal">
      <formula>"Company Name"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4ADF-0152-4101-9FCF-4A59F18A2A8F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182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57">
        <v>18.75</v>
      </c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0.94</v>
      </c>
      <c r="D28" s="151">
        <f>D24*5%</f>
        <v>0.9375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0.56000000000000005</v>
      </c>
      <c r="D30" s="151">
        <f>D24*3%</f>
        <v>0.5625</v>
      </c>
    </row>
    <row r="31" spans="2:6">
      <c r="B31" s="129" t="s">
        <v>165</v>
      </c>
      <c r="C31" s="148">
        <v>0.19</v>
      </c>
      <c r="D31" s="151">
        <f>D24*1%</f>
        <v>0.1875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1.77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29" priority="1" operator="equal">
      <formula>"Trade / Level"</formula>
    </cfRule>
    <cfRule type="cellIs" dxfId="28" priority="2" operator="equal">
      <formula>"Company Name"</formula>
    </cfRule>
  </conditionalFormatting>
  <conditionalFormatting sqref="B4:C4">
    <cfRule type="cellIs" dxfId="27" priority="3" operator="equal">
      <formula>"Company Name"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BFE9-BCCA-4307-8BBE-9C29C8E6598D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183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56">
        <v>19.8</v>
      </c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0.99</v>
      </c>
      <c r="D28" s="149">
        <f>D23*5%</f>
        <v>0.9900000000000001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0.59</v>
      </c>
      <c r="D30" s="149">
        <f>D23*3%</f>
        <v>0.59399999999999997</v>
      </c>
    </row>
    <row r="31" spans="2:6">
      <c r="B31" s="129" t="s">
        <v>165</v>
      </c>
      <c r="C31" s="148">
        <v>0.2</v>
      </c>
      <c r="D31" s="149">
        <f>D23*1%</f>
        <v>0.19800000000000001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1.86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26" priority="1" operator="equal">
      <formula>"Trade / Level"</formula>
    </cfRule>
    <cfRule type="cellIs" dxfId="25" priority="2" operator="equal">
      <formula>"Company Name"</formula>
    </cfRule>
  </conditionalFormatting>
  <conditionalFormatting sqref="B4:C4">
    <cfRule type="cellIs" dxfId="24" priority="3" operator="equal">
      <formula>"Company Name"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4FA5-6AC5-4C44-84DD-2121001364FD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185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56">
        <v>25.3</v>
      </c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1.27</v>
      </c>
      <c r="D28" s="149">
        <f>D26*5%</f>
        <v>1.2650000000000001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0.76</v>
      </c>
      <c r="D30" s="149">
        <f>D26*3%</f>
        <v>0.75900000000000001</v>
      </c>
    </row>
    <row r="31" spans="2:6">
      <c r="B31" s="129" t="s">
        <v>165</v>
      </c>
      <c r="C31" s="148">
        <v>0.25</v>
      </c>
      <c r="D31" s="149">
        <f>D26*1%</f>
        <v>0.253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2.3600000000000003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23" priority="1" operator="equal">
      <formula>"Trade / Level"</formula>
    </cfRule>
    <cfRule type="cellIs" dxfId="22" priority="2" operator="equal">
      <formula>"Company Name"</formula>
    </cfRule>
  </conditionalFormatting>
  <conditionalFormatting sqref="B4:C4">
    <cfRule type="cellIs" dxfId="21" priority="3" operator="equal">
      <formula>"Company Name"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1C3-29B2-4C6E-9CA9-B9BF996CB67C}">
  <sheetPr>
    <tabColor theme="5" tint="-0.249977111117893"/>
  </sheetPr>
  <dimension ref="B1:G29"/>
  <sheetViews>
    <sheetView workbookViewId="0">
      <selection activeCell="C15" sqref="C15:F15"/>
    </sheetView>
  </sheetViews>
  <sheetFormatPr defaultColWidth="10" defaultRowHeight="13.8"/>
  <cols>
    <col min="1" max="1" width="2.109375" style="2" customWidth="1"/>
    <col min="2" max="2" width="59" style="2" customWidth="1"/>
    <col min="3" max="3" width="8.44140625" style="2" customWidth="1"/>
    <col min="4" max="4" width="5.5546875" style="2" customWidth="1"/>
    <col min="5" max="6" width="12.109375" style="2" customWidth="1"/>
    <col min="7" max="7" width="9.109375" style="2" customWidth="1"/>
    <col min="8" max="16384" width="10" style="2"/>
  </cols>
  <sheetData>
    <row r="1" spans="2:7" ht="14.4" thickBot="1"/>
    <row r="2" spans="2:7" ht="21.6" customHeight="1">
      <c r="B2" s="194" t="s">
        <v>113</v>
      </c>
      <c r="C2" s="195"/>
      <c r="D2" s="195"/>
      <c r="E2" s="195"/>
      <c r="F2" s="196"/>
      <c r="G2" s="1"/>
    </row>
    <row r="3" spans="2:7" ht="16.350000000000001" customHeight="1">
      <c r="B3" s="197" t="s">
        <v>114</v>
      </c>
      <c r="C3" s="198"/>
      <c r="D3" s="198"/>
      <c r="E3" s="198"/>
      <c r="F3" s="199"/>
      <c r="G3" s="1"/>
    </row>
    <row r="4" spans="2:7" ht="20.399999999999999" customHeight="1">
      <c r="B4" s="200" t="s">
        <v>184</v>
      </c>
      <c r="C4" s="201"/>
      <c r="D4" s="201"/>
      <c r="E4" s="201"/>
      <c r="F4" s="202"/>
      <c r="G4" s="1"/>
    </row>
    <row r="5" spans="2:7" ht="12.6" customHeight="1">
      <c r="B5" s="3"/>
      <c r="C5" s="4"/>
      <c r="D5" s="4"/>
      <c r="E5" s="203">
        <f ca="1">TODAY()</f>
        <v>44146</v>
      </c>
      <c r="F5" s="204"/>
      <c r="G5" s="1"/>
    </row>
    <row r="6" spans="2:7" ht="24.75" customHeight="1">
      <c r="B6" s="205" t="s">
        <v>167</v>
      </c>
      <c r="C6" s="206"/>
      <c r="D6" s="206"/>
      <c r="E6" s="206"/>
      <c r="F6" s="207"/>
      <c r="G6" s="5"/>
    </row>
    <row r="7" spans="2:7" ht="2.4" customHeight="1">
      <c r="B7" s="6"/>
      <c r="C7" s="7"/>
      <c r="D7" s="7"/>
      <c r="E7" s="7"/>
      <c r="F7" s="8"/>
      <c r="G7" s="5"/>
    </row>
    <row r="8" spans="2:7" ht="24" customHeight="1" thickBot="1">
      <c r="B8" s="191" t="s">
        <v>1</v>
      </c>
      <c r="C8" s="192"/>
      <c r="D8" s="192"/>
      <c r="E8" s="192"/>
      <c r="F8" s="193"/>
      <c r="G8" s="5"/>
    </row>
    <row r="9" spans="2:7" ht="9.75" customHeight="1" thickTop="1">
      <c r="B9" s="9"/>
      <c r="C9" s="173"/>
      <c r="D9" s="173"/>
      <c r="E9" s="173"/>
      <c r="F9" s="174"/>
      <c r="G9" s="5"/>
    </row>
    <row r="10" spans="2:7" s="11" customFormat="1" ht="23.4" customHeight="1" thickBot="1">
      <c r="B10" s="184" t="s">
        <v>168</v>
      </c>
      <c r="C10" s="185"/>
      <c r="D10" s="185"/>
      <c r="E10" s="185"/>
      <c r="F10" s="186"/>
      <c r="G10" s="10"/>
    </row>
    <row r="11" spans="2:7" s="11" customFormat="1" ht="18.600000000000001" customHeight="1" thickTop="1">
      <c r="B11" s="12" t="s">
        <v>3</v>
      </c>
      <c r="C11" s="187" t="s">
        <v>4</v>
      </c>
      <c r="D11" s="187"/>
      <c r="E11" s="187"/>
      <c r="F11" s="188"/>
      <c r="G11" s="10"/>
    </row>
    <row r="12" spans="2:7" ht="15.9" customHeight="1">
      <c r="B12" s="13" t="s">
        <v>5</v>
      </c>
      <c r="C12" s="189" t="s">
        <v>6</v>
      </c>
      <c r="D12" s="189"/>
      <c r="E12" s="189"/>
      <c r="F12" s="190"/>
      <c r="G12" s="5"/>
    </row>
    <row r="13" spans="2:7" s="17" customFormat="1" ht="50.1" customHeight="1">
      <c r="B13" s="143" t="s">
        <v>7</v>
      </c>
      <c r="C13" s="208">
        <v>327000</v>
      </c>
      <c r="D13" s="208"/>
      <c r="E13" s="208"/>
      <c r="F13" s="209"/>
      <c r="G13" s="10"/>
    </row>
    <row r="14" spans="2:7" s="17" customFormat="1" ht="50.1" customHeight="1" thickBot="1">
      <c r="B14" s="144" t="s">
        <v>112</v>
      </c>
      <c r="C14" s="177">
        <v>858750</v>
      </c>
      <c r="D14" s="177"/>
      <c r="E14" s="177"/>
      <c r="F14" s="178"/>
      <c r="G14" s="10"/>
    </row>
    <row r="15" spans="2:7" ht="9.75" customHeight="1" thickTop="1">
      <c r="B15" s="9"/>
      <c r="C15" s="173"/>
      <c r="D15" s="173"/>
      <c r="E15" s="173"/>
      <c r="F15" s="174"/>
      <c r="G15" s="5"/>
    </row>
    <row r="16" spans="2:7" ht="12" customHeight="1">
      <c r="B16" s="18"/>
      <c r="C16" s="168"/>
      <c r="D16" s="169"/>
      <c r="E16" s="169"/>
      <c r="F16" s="170"/>
      <c r="G16" s="5"/>
    </row>
    <row r="17" spans="2:7" ht="12.6" customHeight="1" thickBot="1">
      <c r="B17" s="20"/>
      <c r="C17" s="171"/>
      <c r="D17" s="171"/>
      <c r="E17" s="171"/>
      <c r="F17" s="172"/>
      <c r="G17" s="5"/>
    </row>
    <row r="18" spans="2:7" ht="14.4" thickTop="1">
      <c r="B18" s="21"/>
      <c r="C18" s="21"/>
      <c r="D18" s="22"/>
      <c r="E18" s="22"/>
      <c r="F18" s="22"/>
      <c r="G18" s="5"/>
    </row>
    <row r="19" spans="2:7">
      <c r="B19" s="5"/>
      <c r="C19" s="5"/>
      <c r="D19" s="23"/>
      <c r="E19" s="23"/>
      <c r="F19" s="23"/>
      <c r="G19" s="5"/>
    </row>
    <row r="20" spans="2:7">
      <c r="B20" s="5"/>
      <c r="C20" s="5"/>
      <c r="D20" s="23"/>
      <c r="E20" s="23"/>
      <c r="F20" s="23"/>
      <c r="G20" s="5"/>
    </row>
    <row r="21" spans="2:7">
      <c r="B21" s="5"/>
      <c r="C21" s="5"/>
      <c r="D21" s="23"/>
      <c r="E21" s="23"/>
      <c r="F21" s="23"/>
      <c r="G21" s="5"/>
    </row>
    <row r="22" spans="2:7">
      <c r="B22" s="5"/>
      <c r="C22" s="5"/>
      <c r="D22" s="23"/>
      <c r="E22" s="23"/>
      <c r="F22" s="23"/>
      <c r="G22" s="5"/>
    </row>
    <row r="23" spans="2:7">
      <c r="B23" s="5"/>
      <c r="C23" s="5"/>
      <c r="D23" s="23"/>
      <c r="E23" s="23"/>
      <c r="F23" s="23"/>
      <c r="G23" s="5"/>
    </row>
    <row r="24" spans="2:7">
      <c r="B24" s="5"/>
      <c r="C24" s="5"/>
      <c r="D24" s="23"/>
      <c r="E24" s="23"/>
      <c r="F24" s="23"/>
      <c r="G24" s="5"/>
    </row>
    <row r="25" spans="2:7">
      <c r="B25" s="5"/>
      <c r="C25" s="5"/>
      <c r="D25" s="5"/>
      <c r="E25" s="5"/>
      <c r="F25" s="5"/>
      <c r="G25" s="5"/>
    </row>
    <row r="26" spans="2:7">
      <c r="B26" s="5"/>
      <c r="C26" s="5"/>
      <c r="D26" s="5"/>
      <c r="E26" s="5"/>
      <c r="F26" s="5"/>
      <c r="G26" s="5"/>
    </row>
    <row r="27" spans="2:7">
      <c r="B27" s="5"/>
      <c r="C27" s="5"/>
      <c r="D27" s="5"/>
      <c r="E27" s="5"/>
      <c r="F27" s="5"/>
      <c r="G27" s="5"/>
    </row>
    <row r="28" spans="2:7">
      <c r="B28" s="5"/>
      <c r="C28" s="5"/>
      <c r="D28" s="5"/>
      <c r="E28" s="5"/>
      <c r="F28" s="5"/>
      <c r="G28" s="5"/>
    </row>
    <row r="29" spans="2:7">
      <c r="B29" s="5"/>
      <c r="C29" s="5"/>
      <c r="D29" s="5"/>
      <c r="E29" s="5"/>
      <c r="F29" s="5"/>
      <c r="G29" s="5"/>
    </row>
  </sheetData>
  <sheetProtection algorithmName="SHA-512" hashValue="Sbqzovs3OCvAup/Ldp1lsEoFxuemsrF5cLxqcxrJlrgYf7zWlaQ/Gco3nfOnbDG6uI12jVCYIdjCqFS3EHlo5g==" saltValue="wVm2iuKrDkR12ZE0/4z4Qw==" spinCount="100000" sheet="1" objects="1" scenarios="1"/>
  <mergeCells count="15">
    <mergeCell ref="C16:F16"/>
    <mergeCell ref="C17:F17"/>
    <mergeCell ref="C15:F15"/>
    <mergeCell ref="C9:F9"/>
    <mergeCell ref="B10:F10"/>
    <mergeCell ref="C11:F11"/>
    <mergeCell ref="C12:F12"/>
    <mergeCell ref="C13:F13"/>
    <mergeCell ref="C14:F14"/>
    <mergeCell ref="B8:F8"/>
    <mergeCell ref="B2:F2"/>
    <mergeCell ref="B3:F3"/>
    <mergeCell ref="B4:F4"/>
    <mergeCell ref="E5:F5"/>
    <mergeCell ref="B6:F6"/>
  </mergeCells>
  <conditionalFormatting sqref="C13:F13">
    <cfRule type="cellIs" dxfId="65" priority="3" operator="equal">
      <formula>0</formula>
    </cfRule>
  </conditionalFormatting>
  <conditionalFormatting sqref="C14:F14">
    <cfRule type="cellIs" dxfId="64" priority="2" operator="equal">
      <formula>0</formula>
    </cfRule>
  </conditionalFormatting>
  <conditionalFormatting sqref="B4:F4">
    <cfRule type="cellIs" dxfId="63" priority="1" operator="equal">
      <formula>"Contractor Name"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4EE3-8737-4F51-B67C-5E9A093B4BFB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186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56">
        <v>33.299999999999997</v>
      </c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3.33</v>
      </c>
      <c r="D28" s="149">
        <f>D25*10%</f>
        <v>3.33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1</v>
      </c>
      <c r="D30" s="149">
        <f>D25*3%</f>
        <v>0.99899999999999989</v>
      </c>
    </row>
    <row r="31" spans="2:6">
      <c r="B31" s="129" t="s">
        <v>165</v>
      </c>
      <c r="C31" s="148">
        <v>0.33</v>
      </c>
      <c r="D31" s="149">
        <f>D25*1%</f>
        <v>0.33299999999999996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4.74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20" priority="1" operator="equal">
      <formula>"Trade / Level"</formula>
    </cfRule>
    <cfRule type="cellIs" dxfId="19" priority="2" operator="equal">
      <formula>"Company Name"</formula>
    </cfRule>
  </conditionalFormatting>
  <conditionalFormatting sqref="B4:C4">
    <cfRule type="cellIs" dxfId="18" priority="3" operator="equal">
      <formula>"Company Name"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F63D-64AF-4AEB-8B51-D3275C20336C}">
  <dimension ref="B1:F33"/>
  <sheetViews>
    <sheetView topLeftCell="A12" workbookViewId="0">
      <selection activeCell="C19" sqref="C19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187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0.08</v>
      </c>
      <c r="D18" s="156">
        <v>2.71</v>
      </c>
      <c r="E18" s="273">
        <f>D18/D26</f>
        <v>7.7494995710609096E-2</v>
      </c>
      <c r="F18" s="273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0.40450000000000003</v>
      </c>
      <c r="D25" s="128"/>
      <c r="E25" s="256"/>
      <c r="F25" s="256"/>
    </row>
    <row r="26" spans="2:6" s="125" customFormat="1" ht="16.2" thickBot="1">
      <c r="B26" s="137"/>
      <c r="C26" s="138"/>
      <c r="D26" s="156">
        <v>34.97</v>
      </c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3.5</v>
      </c>
      <c r="D28" s="149">
        <f>D26*10%</f>
        <v>3.4969999999999999</v>
      </c>
    </row>
    <row r="29" spans="2:6">
      <c r="B29" s="129" t="s">
        <v>163</v>
      </c>
      <c r="C29" s="148" t="s">
        <v>162</v>
      </c>
    </row>
    <row r="30" spans="2:6">
      <c r="B30" s="129" t="s">
        <v>164</v>
      </c>
      <c r="C30" s="148">
        <v>1.05</v>
      </c>
      <c r="D30" s="149">
        <f>D26*3%</f>
        <v>1.0490999999999999</v>
      </c>
    </row>
    <row r="31" spans="2:6">
      <c r="B31" s="129" t="s">
        <v>165</v>
      </c>
      <c r="C31" s="148">
        <v>0.35</v>
      </c>
      <c r="D31" s="149">
        <f>D26*1%</f>
        <v>0.34970000000000001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4.9799999999999995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17" priority="1" operator="equal">
      <formula>"Trade / Level"</formula>
    </cfRule>
    <cfRule type="cellIs" dxfId="16" priority="2" operator="equal">
      <formula>"Company Name"</formula>
    </cfRule>
  </conditionalFormatting>
  <conditionalFormatting sqref="B4:C4">
    <cfRule type="cellIs" dxfId="15" priority="3" operator="equal">
      <formula>"Company Name"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FE7B-EF91-4C89-AE94-0F8708623519}">
  <dimension ref="B1:F33"/>
  <sheetViews>
    <sheetView topLeftCell="A11" workbookViewId="0">
      <selection activeCell="C19" sqref="C19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142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0.14000000000000001</v>
      </c>
      <c r="D18" s="128">
        <v>5.0599999999999996</v>
      </c>
      <c r="E18" s="273">
        <f>D18/D26</f>
        <v>0.13813813813813811</v>
      </c>
      <c r="F18" s="273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0.46450000000000002</v>
      </c>
      <c r="D25" s="128"/>
      <c r="E25" s="256"/>
      <c r="F25" s="256"/>
    </row>
    <row r="26" spans="2:6" s="125" customFormat="1" ht="16.2" thickBot="1">
      <c r="B26" s="137"/>
      <c r="C26" s="138"/>
      <c r="D26" s="156">
        <v>36.630000000000003</v>
      </c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3.66</v>
      </c>
      <c r="D28" s="149">
        <f>D26*10%</f>
        <v>3.6630000000000003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1.1000000000000001</v>
      </c>
      <c r="D30" s="149">
        <f>D26*3%</f>
        <v>1.0989</v>
      </c>
    </row>
    <row r="31" spans="2:6">
      <c r="B31" s="129" t="s">
        <v>165</v>
      </c>
      <c r="C31" s="148">
        <v>0.37</v>
      </c>
      <c r="D31" s="149">
        <f>D26*1%</f>
        <v>0.36630000000000001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5.21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14" priority="1" operator="equal">
      <formula>"Trade / Level"</formula>
    </cfRule>
    <cfRule type="cellIs" dxfId="13" priority="2" operator="equal">
      <formula>"Company Name"</formula>
    </cfRule>
  </conditionalFormatting>
  <conditionalFormatting sqref="B4:C4">
    <cfRule type="cellIs" dxfId="12" priority="3" operator="equal">
      <formula>"Company Name"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A7B2-D529-4D3D-894B-26D55641A36D}">
  <dimension ref="B1:F33"/>
  <sheetViews>
    <sheetView topLeftCell="A19" workbookViewId="0">
      <selection activeCell="C19" sqref="C19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188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0.11</v>
      </c>
      <c r="D18" s="128">
        <v>4.1399999999999997</v>
      </c>
      <c r="E18" s="274">
        <f>D18/D27</f>
        <v>0.10809399477806789</v>
      </c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0.4345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  <c r="D27" s="150">
        <v>38.299999999999997</v>
      </c>
    </row>
    <row r="28" spans="2:6">
      <c r="B28" s="129" t="s">
        <v>161</v>
      </c>
      <c r="C28" s="148">
        <v>3.83</v>
      </c>
      <c r="D28" s="150"/>
    </row>
    <row r="29" spans="2:6">
      <c r="B29" s="129" t="s">
        <v>163</v>
      </c>
      <c r="C29" s="148">
        <v>0</v>
      </c>
      <c r="D29" s="150"/>
    </row>
    <row r="30" spans="2:6">
      <c r="B30" s="129" t="s">
        <v>164</v>
      </c>
      <c r="C30" s="148">
        <v>1.1499999999999999</v>
      </c>
      <c r="D30" s="150">
        <f>D27*3%</f>
        <v>1.1489999999999998</v>
      </c>
    </row>
    <row r="31" spans="2:6">
      <c r="B31" s="129" t="s">
        <v>165</v>
      </c>
      <c r="C31" s="148">
        <v>0.38</v>
      </c>
      <c r="D31" s="150">
        <f>D27*1%</f>
        <v>0.38300000000000001</v>
      </c>
    </row>
    <row r="32" spans="2:6" ht="16.2" thickBot="1">
      <c r="B32" s="137" t="s">
        <v>166</v>
      </c>
      <c r="C32" s="146">
        <v>0.08</v>
      </c>
      <c r="D32" s="150"/>
    </row>
    <row r="33" spans="2:3" ht="16.2" thickBot="1">
      <c r="B33" s="141"/>
      <c r="C33" s="152">
        <f>SUM(C28:C32)</f>
        <v>5.44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11" priority="1" operator="equal">
      <formula>"Trade / Level"</formula>
    </cfRule>
    <cfRule type="cellIs" dxfId="10" priority="2" operator="equal">
      <formula>"Company Name"</formula>
    </cfRule>
  </conditionalFormatting>
  <conditionalFormatting sqref="B4:C4">
    <cfRule type="cellIs" dxfId="9" priority="3" operator="equal">
      <formula>"Company Name"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301B-162B-4E84-AC42-A31CB63A7F80}">
  <dimension ref="B1:F37"/>
  <sheetViews>
    <sheetView topLeftCell="A22" workbookViewId="0">
      <selection activeCell="E18" sqref="E18:F18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171</v>
      </c>
      <c r="C4" s="262"/>
      <c r="D4" s="112"/>
      <c r="E4" s="112"/>
      <c r="F4" s="112"/>
    </row>
    <row r="5" spans="2:6" s="113" customFormat="1" ht="18">
      <c r="B5" s="261" t="s">
        <v>141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0.19</v>
      </c>
      <c r="D18" s="128">
        <v>7.67</v>
      </c>
      <c r="E18" s="273">
        <f>D18/D27</f>
        <v>0.19194194194194195</v>
      </c>
      <c r="F18" s="273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0.51449999999999996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64"/>
      <c r="F26" s="145"/>
    </row>
    <row r="27" spans="2:6">
      <c r="B27" s="266" t="s">
        <v>160</v>
      </c>
      <c r="C27" s="267"/>
      <c r="D27" s="150">
        <v>39.96</v>
      </c>
      <c r="E27" s="161"/>
    </row>
    <row r="28" spans="2:6">
      <c r="B28" s="129" t="s">
        <v>161</v>
      </c>
      <c r="C28" s="148">
        <v>4</v>
      </c>
      <c r="D28" s="150">
        <f>D27*10%</f>
        <v>3.9960000000000004</v>
      </c>
      <c r="E28" s="165">
        <f>D28/$D$27</f>
        <v>0.1</v>
      </c>
    </row>
    <row r="29" spans="2:6">
      <c r="B29" s="129" t="s">
        <v>163</v>
      </c>
      <c r="C29" s="148">
        <v>0</v>
      </c>
      <c r="D29" s="150"/>
      <c r="E29" s="165">
        <f t="shared" ref="E29:E31" si="0">D29/$D$27</f>
        <v>0</v>
      </c>
    </row>
    <row r="30" spans="2:6">
      <c r="B30" s="129" t="s">
        <v>164</v>
      </c>
      <c r="C30" s="148">
        <v>1.2</v>
      </c>
      <c r="D30" s="150">
        <f>D27*3%</f>
        <v>1.1988000000000001</v>
      </c>
      <c r="E30" s="165">
        <f t="shared" si="0"/>
        <v>3.0000000000000002E-2</v>
      </c>
    </row>
    <row r="31" spans="2:6">
      <c r="B31" s="129" t="s">
        <v>165</v>
      </c>
      <c r="C31" s="148">
        <v>0.4</v>
      </c>
      <c r="D31" s="150">
        <f>D27*1%</f>
        <v>0.39960000000000001</v>
      </c>
      <c r="E31" s="165">
        <f t="shared" si="0"/>
        <v>0.01</v>
      </c>
    </row>
    <row r="32" spans="2:6" ht="16.2" thickBot="1">
      <c r="B32" s="137" t="s">
        <v>166</v>
      </c>
      <c r="C32" s="146">
        <v>0.08</v>
      </c>
      <c r="D32" s="150">
        <v>0.08</v>
      </c>
      <c r="E32" s="165">
        <f>D32/$D$27</f>
        <v>2.002002002002002E-3</v>
      </c>
    </row>
    <row r="33" spans="2:5" ht="16.2" thickBot="1">
      <c r="B33" s="141"/>
      <c r="C33" s="152">
        <f>SUM(C28:C32)</f>
        <v>5.6800000000000006</v>
      </c>
      <c r="D33" s="150"/>
      <c r="E33" s="165">
        <f>SUM(E28:E32)</f>
        <v>0.14200200200200203</v>
      </c>
    </row>
    <row r="34" spans="2:5">
      <c r="E34" s="161"/>
    </row>
    <row r="35" spans="2:5">
      <c r="C35" s="163">
        <f>C25+E33</f>
        <v>0.65650200200200204</v>
      </c>
      <c r="E35" s="161"/>
    </row>
    <row r="36" spans="2:5">
      <c r="E36" s="161"/>
    </row>
    <row r="37" spans="2:5">
      <c r="E37" s="161"/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8" priority="1" operator="equal">
      <formula>"Trade / Level"</formula>
    </cfRule>
    <cfRule type="cellIs" dxfId="7" priority="2" operator="equal">
      <formula>"Company Name"</formula>
    </cfRule>
  </conditionalFormatting>
  <conditionalFormatting sqref="B4:C4">
    <cfRule type="cellIs" dxfId="6" priority="3" operator="equal">
      <formula>"Company Name"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B5CB-6CCC-44FB-911E-B4A9513275D3}">
  <dimension ref="B1:F35"/>
  <sheetViews>
    <sheetView topLeftCell="A18" workbookViewId="0">
      <selection activeCell="E19" sqref="E19:F19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189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0.36</v>
      </c>
      <c r="D18" s="128">
        <v>15</v>
      </c>
      <c r="E18" s="274">
        <f>D18/D27</f>
        <v>0.36031707902954596</v>
      </c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0.68449999999999989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  <c r="D27" s="150">
        <v>41.63</v>
      </c>
    </row>
    <row r="28" spans="2:6">
      <c r="B28" s="129" t="s">
        <v>161</v>
      </c>
      <c r="C28" s="148">
        <v>4.16</v>
      </c>
      <c r="D28" s="150">
        <f>D27*10%</f>
        <v>4.1630000000000003</v>
      </c>
      <c r="E28" s="161">
        <f>C28/$D$27</f>
        <v>9.9927936584194091E-2</v>
      </c>
    </row>
    <row r="29" spans="2:6">
      <c r="B29" s="129" t="s">
        <v>163</v>
      </c>
      <c r="C29" s="148">
        <v>0</v>
      </c>
      <c r="D29" s="150"/>
      <c r="E29" s="161">
        <f t="shared" ref="E29:E32" si="0">C29/$D$27</f>
        <v>0</v>
      </c>
    </row>
    <row r="30" spans="2:6">
      <c r="B30" s="129" t="s">
        <v>164</v>
      </c>
      <c r="C30" s="148">
        <v>1.25</v>
      </c>
      <c r="D30" s="150">
        <f>D27*3%</f>
        <v>1.2489000000000001</v>
      </c>
      <c r="E30" s="161">
        <f t="shared" si="0"/>
        <v>3.0026423252462166E-2</v>
      </c>
    </row>
    <row r="31" spans="2:6">
      <c r="B31" s="129" t="s">
        <v>165</v>
      </c>
      <c r="C31" s="148">
        <v>0.42</v>
      </c>
      <c r="D31" s="150">
        <f>D27*1%</f>
        <v>0.41630000000000006</v>
      </c>
      <c r="E31" s="161">
        <f>C31/$D$27</f>
        <v>1.0088878212827288E-2</v>
      </c>
    </row>
    <row r="32" spans="2:6" ht="16.2" thickBot="1">
      <c r="B32" s="137" t="s">
        <v>166</v>
      </c>
      <c r="C32" s="146">
        <v>0.08</v>
      </c>
      <c r="D32" s="150"/>
      <c r="E32" s="161">
        <f t="shared" si="0"/>
        <v>1.9216910881575786E-3</v>
      </c>
    </row>
    <row r="33" spans="2:5" ht="16.2" thickBot="1">
      <c r="B33" s="141"/>
      <c r="C33" s="152">
        <f>SUM(C28:C32)</f>
        <v>5.91</v>
      </c>
      <c r="D33" s="150"/>
      <c r="E33" s="162">
        <f>SUM(E28:E32)</f>
        <v>0.14196492913764111</v>
      </c>
    </row>
    <row r="35" spans="2:5">
      <c r="C35" s="163">
        <f>C25+E33</f>
        <v>0.82646492913764102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5" priority="1" operator="equal">
      <formula>"Trade / Level"</formula>
    </cfRule>
    <cfRule type="cellIs" dxfId="4" priority="2" operator="equal">
      <formula>"Company Name"</formula>
    </cfRule>
  </conditionalFormatting>
  <conditionalFormatting sqref="B4:C4">
    <cfRule type="cellIs" dxfId="3" priority="3" operator="equal">
      <formula>"Company Name"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6BB3-BC9A-4C45-80EC-9F1F26B25BFD}">
  <dimension ref="B1:F33"/>
  <sheetViews>
    <sheetView topLeftCell="A2" workbookViewId="0">
      <selection activeCell="C34" sqref="C34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184</v>
      </c>
      <c r="C4" s="262"/>
      <c r="D4" s="112"/>
      <c r="E4" s="112"/>
      <c r="F4" s="112"/>
    </row>
    <row r="5" spans="2:6" s="113" customFormat="1" ht="18">
      <c r="B5" s="261" t="s">
        <v>190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  <c r="D27" s="150">
        <v>33.9</v>
      </c>
    </row>
    <row r="28" spans="2:6">
      <c r="B28" s="129" t="s">
        <v>161</v>
      </c>
      <c r="C28" s="148">
        <v>3.39</v>
      </c>
      <c r="D28" s="150">
        <f>D27*10%</f>
        <v>3.39</v>
      </c>
    </row>
    <row r="29" spans="2:6">
      <c r="B29" s="129" t="s">
        <v>163</v>
      </c>
      <c r="C29" s="148">
        <v>0</v>
      </c>
      <c r="D29" s="150"/>
    </row>
    <row r="30" spans="2:6">
      <c r="B30" s="129" t="s">
        <v>164</v>
      </c>
      <c r="C30" s="148">
        <v>1.02</v>
      </c>
      <c r="D30" s="150">
        <f>D27*3%</f>
        <v>1.0169999999999999</v>
      </c>
    </row>
    <row r="31" spans="2:6">
      <c r="B31" s="129" t="s">
        <v>165</v>
      </c>
      <c r="C31" s="148">
        <v>0.34</v>
      </c>
      <c r="D31" s="150">
        <f>D27*1%</f>
        <v>0.33899999999999997</v>
      </c>
    </row>
    <row r="32" spans="2:6" ht="16.2" thickBot="1">
      <c r="B32" s="137" t="s">
        <v>166</v>
      </c>
      <c r="C32" s="146">
        <v>0.08</v>
      </c>
      <c r="D32" s="150"/>
    </row>
    <row r="33" spans="2:3" ht="16.2" thickBot="1">
      <c r="B33" s="141"/>
      <c r="C33" s="152">
        <f>SUM(C28:C32)</f>
        <v>4.83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2" priority="1" operator="equal">
      <formula>"Trade / Level"</formula>
    </cfRule>
    <cfRule type="cellIs" dxfId="1" priority="2" operator="equal">
      <formula>"Company Name"</formula>
    </cfRule>
  </conditionalFormatting>
  <conditionalFormatting sqref="B4:C4">
    <cfRule type="cellIs" dxfId="0" priority="3" operator="equal">
      <formula>"Company Name"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2D3D-A5B0-483F-87C3-FFB22BC1D3A2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E9A0-9196-4113-B77D-EA93E16DFDDD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2951-6E1B-41CB-BDE2-B866A4DE3D64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48E2-E2F1-4710-89B1-078F621F6C91}">
  <sheetPr>
    <tabColor theme="1"/>
  </sheetPr>
  <dimension ref="B1:K85"/>
  <sheetViews>
    <sheetView topLeftCell="A7" zoomScaleNormal="100" zoomScaleSheetLayoutView="100" workbookViewId="0">
      <selection activeCell="D12" sqref="D12"/>
    </sheetView>
  </sheetViews>
  <sheetFormatPr defaultRowHeight="13.2"/>
  <cols>
    <col min="1" max="1" width="4.109375" customWidth="1"/>
    <col min="2" max="2" width="1" customWidth="1"/>
    <col min="3" max="3" width="49.5546875" customWidth="1"/>
    <col min="4" max="4" width="13.5546875" customWidth="1"/>
    <col min="5" max="5" width="13.109375" customWidth="1"/>
    <col min="6" max="6" width="12.6640625" customWidth="1"/>
    <col min="7" max="8" width="12.5546875" customWidth="1"/>
    <col min="9" max="9" width="11.5546875" customWidth="1"/>
  </cols>
  <sheetData>
    <row r="1" spans="2:11" ht="13.8" thickBot="1"/>
    <row r="2" spans="2:11" ht="26.4" customHeight="1">
      <c r="B2" s="213" t="s">
        <v>113</v>
      </c>
      <c r="C2" s="214"/>
      <c r="D2" s="214"/>
      <c r="E2" s="214"/>
      <c r="F2" s="214"/>
      <c r="G2" s="214"/>
      <c r="H2" s="215"/>
      <c r="I2" s="54"/>
      <c r="J2" s="28"/>
      <c r="K2" s="28"/>
    </row>
    <row r="3" spans="2:11" ht="20.25" customHeight="1">
      <c r="B3" s="210" t="s">
        <v>114</v>
      </c>
      <c r="C3" s="211"/>
      <c r="D3" s="211"/>
      <c r="E3" s="211"/>
      <c r="F3" s="211"/>
      <c r="G3" s="211"/>
      <c r="H3" s="212"/>
      <c r="I3" s="54"/>
      <c r="J3" s="28"/>
      <c r="K3" s="28"/>
    </row>
    <row r="4" spans="2:11" ht="12" customHeight="1">
      <c r="B4" s="62"/>
      <c r="C4" s="63"/>
      <c r="D4" s="63"/>
      <c r="E4" s="63"/>
      <c r="F4" s="63"/>
      <c r="G4" s="63"/>
      <c r="H4" s="64"/>
      <c r="I4" s="54"/>
      <c r="J4" s="28"/>
      <c r="K4" s="28"/>
    </row>
    <row r="5" spans="2:11" ht="23.4" customHeight="1">
      <c r="B5" s="216" t="s">
        <v>115</v>
      </c>
      <c r="C5" s="217"/>
      <c r="D5" s="217"/>
      <c r="E5" s="217"/>
      <c r="F5" s="217"/>
      <c r="G5" s="217"/>
      <c r="H5" s="218"/>
      <c r="I5" s="28"/>
      <c r="J5" s="28"/>
      <c r="K5" s="28"/>
    </row>
    <row r="6" spans="2:11" ht="13.8" thickBot="1">
      <c r="B6" s="65"/>
      <c r="C6" s="66"/>
      <c r="D6" s="66"/>
      <c r="E6" s="66"/>
      <c r="F6" s="66"/>
      <c r="G6" s="66"/>
      <c r="H6" s="67"/>
      <c r="I6" s="28"/>
      <c r="J6" s="28"/>
      <c r="K6" s="28"/>
    </row>
    <row r="7" spans="2:11" ht="17.25" customHeight="1" thickTop="1">
      <c r="B7" s="219" t="s">
        <v>31</v>
      </c>
      <c r="C7" s="220"/>
      <c r="D7" s="225" t="s">
        <v>32</v>
      </c>
      <c r="E7" s="226"/>
      <c r="F7" s="227"/>
      <c r="G7" s="228" t="s">
        <v>33</v>
      </c>
      <c r="H7" s="231" t="s">
        <v>34</v>
      </c>
      <c r="I7" s="28"/>
      <c r="J7" s="28"/>
      <c r="K7" s="28"/>
    </row>
    <row r="8" spans="2:11" ht="14.25" customHeight="1">
      <c r="B8" s="221"/>
      <c r="C8" s="222"/>
      <c r="D8" s="68" t="s">
        <v>35</v>
      </c>
      <c r="E8" s="68" t="s">
        <v>36</v>
      </c>
      <c r="F8" s="234" t="s">
        <v>37</v>
      </c>
      <c r="G8" s="229"/>
      <c r="H8" s="232"/>
      <c r="I8" s="55"/>
      <c r="J8" s="28"/>
      <c r="K8" s="28"/>
    </row>
    <row r="9" spans="2:11" ht="14.25" customHeight="1">
      <c r="B9" s="223"/>
      <c r="C9" s="224"/>
      <c r="D9" s="69" t="s">
        <v>38</v>
      </c>
      <c r="E9" s="69" t="s">
        <v>39</v>
      </c>
      <c r="F9" s="235"/>
      <c r="G9" s="230"/>
      <c r="H9" s="233"/>
      <c r="I9" s="55"/>
      <c r="J9" s="28"/>
      <c r="K9" s="28"/>
    </row>
    <row r="10" spans="2:11" ht="12.9" customHeight="1">
      <c r="B10" s="70"/>
      <c r="C10" s="71" t="s">
        <v>40</v>
      </c>
      <c r="D10" s="72"/>
      <c r="E10" s="73"/>
      <c r="F10" s="74"/>
      <c r="G10" s="74" t="s">
        <v>41</v>
      </c>
      <c r="H10" s="75"/>
      <c r="I10" s="56"/>
      <c r="J10" s="56"/>
      <c r="K10" s="56"/>
    </row>
    <row r="11" spans="2:11" ht="12.9" customHeight="1">
      <c r="B11" s="76"/>
      <c r="C11" s="77" t="s">
        <v>42</v>
      </c>
      <c r="D11" s="78"/>
      <c r="E11" s="79"/>
      <c r="F11" s="80"/>
      <c r="G11" s="80" t="s">
        <v>41</v>
      </c>
      <c r="H11" s="81"/>
      <c r="I11" s="56"/>
      <c r="J11" s="56"/>
      <c r="K11" s="56"/>
    </row>
    <row r="12" spans="2:11" ht="12.9" customHeight="1">
      <c r="B12" s="76"/>
      <c r="C12" s="77" t="s">
        <v>116</v>
      </c>
      <c r="D12" s="78"/>
      <c r="E12" s="80" t="s">
        <v>41</v>
      </c>
      <c r="F12" s="80"/>
      <c r="G12" s="80"/>
      <c r="H12" s="81"/>
      <c r="I12" s="56"/>
      <c r="J12" s="56"/>
      <c r="K12" s="56"/>
    </row>
    <row r="13" spans="2:11" ht="12.9" customHeight="1">
      <c r="B13" s="76"/>
      <c r="C13" s="77" t="s">
        <v>43</v>
      </c>
      <c r="D13" s="78"/>
      <c r="E13" s="79"/>
      <c r="F13" s="80"/>
      <c r="G13" s="80" t="s">
        <v>41</v>
      </c>
      <c r="H13" s="81"/>
      <c r="I13" s="56"/>
      <c r="J13" s="56"/>
      <c r="K13" s="56"/>
    </row>
    <row r="14" spans="2:11" ht="12.9" customHeight="1">
      <c r="B14" s="76"/>
      <c r="C14" s="77" t="s">
        <v>44</v>
      </c>
      <c r="D14" s="78"/>
      <c r="E14" s="80" t="s">
        <v>41</v>
      </c>
      <c r="F14" s="79"/>
      <c r="G14" s="80"/>
      <c r="H14" s="81"/>
      <c r="I14" s="56"/>
      <c r="J14" s="56"/>
      <c r="K14" s="56"/>
    </row>
    <row r="15" spans="2:11" ht="12.9" customHeight="1">
      <c r="B15" s="76"/>
      <c r="C15" s="77" t="s">
        <v>117</v>
      </c>
      <c r="D15" s="79"/>
      <c r="E15" s="79" t="s">
        <v>41</v>
      </c>
      <c r="F15" s="80"/>
      <c r="G15" s="80"/>
      <c r="H15" s="81"/>
      <c r="I15" s="56"/>
      <c r="J15" s="56"/>
      <c r="K15" s="56"/>
    </row>
    <row r="16" spans="2:11" ht="12.9" customHeight="1">
      <c r="B16" s="76"/>
      <c r="C16" s="77" t="s">
        <v>118</v>
      </c>
      <c r="D16" s="78"/>
      <c r="E16" s="79"/>
      <c r="F16" s="79" t="s">
        <v>41</v>
      </c>
      <c r="G16" s="80"/>
      <c r="H16" s="81"/>
      <c r="I16" s="56"/>
      <c r="J16" s="56"/>
      <c r="K16" s="56"/>
    </row>
    <row r="17" spans="2:11" ht="12.9" customHeight="1">
      <c r="B17" s="76"/>
      <c r="C17" s="77" t="s">
        <v>119</v>
      </c>
      <c r="D17" s="78"/>
      <c r="E17" s="79"/>
      <c r="F17" s="79" t="s">
        <v>41</v>
      </c>
      <c r="G17" s="80"/>
      <c r="H17" s="81"/>
      <c r="I17" s="56"/>
      <c r="J17" s="56"/>
      <c r="K17" s="56"/>
    </row>
    <row r="18" spans="2:11" ht="12.9" customHeight="1">
      <c r="B18" s="76"/>
      <c r="C18" s="77" t="s">
        <v>45</v>
      </c>
      <c r="D18" s="78"/>
      <c r="E18" s="79"/>
      <c r="F18" s="80"/>
      <c r="G18" s="80" t="s">
        <v>41</v>
      </c>
      <c r="H18" s="81"/>
      <c r="I18" s="56"/>
      <c r="J18" s="56"/>
      <c r="K18" s="56"/>
    </row>
    <row r="19" spans="2:11" ht="12.9" customHeight="1">
      <c r="B19" s="76"/>
      <c r="C19" s="77" t="s">
        <v>120</v>
      </c>
      <c r="D19" s="78"/>
      <c r="E19" s="79"/>
      <c r="F19" s="79" t="s">
        <v>41</v>
      </c>
      <c r="G19" s="80"/>
      <c r="H19" s="81"/>
      <c r="I19" s="56"/>
      <c r="J19" s="56"/>
      <c r="K19" s="56"/>
    </row>
    <row r="20" spans="2:11" ht="12.9" customHeight="1">
      <c r="B20" s="76"/>
      <c r="C20" s="77" t="s">
        <v>121</v>
      </c>
      <c r="D20" s="78"/>
      <c r="E20" s="79"/>
      <c r="F20" s="80" t="s">
        <v>41</v>
      </c>
      <c r="G20" s="80"/>
      <c r="H20" s="81"/>
      <c r="I20" s="56"/>
      <c r="J20" s="56"/>
      <c r="K20" s="56"/>
    </row>
    <row r="21" spans="2:11" ht="12.9" customHeight="1">
      <c r="B21" s="76"/>
      <c r="C21" s="77" t="s">
        <v>122</v>
      </c>
      <c r="D21" s="78"/>
      <c r="E21" s="79"/>
      <c r="F21" s="80" t="s">
        <v>41</v>
      </c>
      <c r="G21" s="80"/>
      <c r="H21" s="81"/>
      <c r="I21" s="56"/>
      <c r="J21" s="56"/>
      <c r="K21" s="56"/>
    </row>
    <row r="22" spans="2:11" ht="12.9" customHeight="1">
      <c r="B22" s="76"/>
      <c r="C22" s="77" t="s">
        <v>46</v>
      </c>
      <c r="D22" s="78"/>
      <c r="E22" s="79" t="s">
        <v>41</v>
      </c>
      <c r="F22" s="80"/>
      <c r="G22" s="80"/>
      <c r="H22" s="81"/>
      <c r="I22" s="56"/>
      <c r="J22" s="56"/>
      <c r="K22" s="56"/>
    </row>
    <row r="23" spans="2:11" ht="12.9" customHeight="1">
      <c r="B23" s="76"/>
      <c r="C23" s="77" t="s">
        <v>47</v>
      </c>
      <c r="D23" s="78"/>
      <c r="E23" s="79" t="s">
        <v>41</v>
      </c>
      <c r="F23" s="80"/>
      <c r="G23" s="80"/>
      <c r="H23" s="81"/>
      <c r="I23" s="56"/>
      <c r="J23" s="56"/>
      <c r="K23" s="56"/>
    </row>
    <row r="24" spans="2:11" ht="12.9" customHeight="1">
      <c r="B24" s="76"/>
      <c r="C24" s="77" t="s">
        <v>123</v>
      </c>
      <c r="D24" s="78"/>
      <c r="E24" s="79" t="s">
        <v>41</v>
      </c>
      <c r="F24" s="80"/>
      <c r="G24" s="80"/>
      <c r="H24" s="81"/>
      <c r="I24" s="56"/>
      <c r="J24" s="56"/>
      <c r="K24" s="56"/>
    </row>
    <row r="25" spans="2:11" ht="12.9" customHeight="1">
      <c r="B25" s="76"/>
      <c r="C25" s="77" t="s">
        <v>48</v>
      </c>
      <c r="D25" s="78"/>
      <c r="E25" s="79" t="s">
        <v>41</v>
      </c>
      <c r="F25" s="80"/>
      <c r="G25" s="80"/>
      <c r="H25" s="81"/>
      <c r="I25" s="56"/>
      <c r="J25" s="56"/>
      <c r="K25" s="56"/>
    </row>
    <row r="26" spans="2:11" ht="12.9" customHeight="1">
      <c r="B26" s="76"/>
      <c r="C26" s="77" t="s">
        <v>49</v>
      </c>
      <c r="D26" s="78"/>
      <c r="E26" s="79" t="s">
        <v>41</v>
      </c>
      <c r="F26" s="80"/>
      <c r="G26" s="80"/>
      <c r="H26" s="81"/>
      <c r="I26" s="56"/>
      <c r="J26" s="56"/>
      <c r="K26" s="56"/>
    </row>
    <row r="27" spans="2:11" ht="12.9" customHeight="1">
      <c r="B27" s="76"/>
      <c r="C27" s="77" t="s">
        <v>50</v>
      </c>
      <c r="D27" s="78"/>
      <c r="E27" s="79" t="s">
        <v>41</v>
      </c>
      <c r="F27" s="79"/>
      <c r="G27" s="80"/>
      <c r="H27" s="81"/>
      <c r="I27" s="56"/>
      <c r="J27" s="56"/>
      <c r="K27" s="56"/>
    </row>
    <row r="28" spans="2:11" ht="12.9" customHeight="1">
      <c r="B28" s="76"/>
      <c r="C28" s="77" t="s">
        <v>51</v>
      </c>
      <c r="D28" s="78"/>
      <c r="E28" s="79" t="s">
        <v>41</v>
      </c>
      <c r="F28" s="80"/>
      <c r="G28" s="80"/>
      <c r="H28" s="81"/>
      <c r="I28" s="56"/>
      <c r="J28" s="56"/>
      <c r="K28" s="56"/>
    </row>
    <row r="29" spans="2:11" ht="12.9" customHeight="1">
      <c r="B29" s="76"/>
      <c r="C29" s="77" t="s">
        <v>11</v>
      </c>
      <c r="D29" s="78"/>
      <c r="E29" s="79"/>
      <c r="F29" s="80" t="s">
        <v>41</v>
      </c>
      <c r="G29" s="80"/>
      <c r="H29" s="81"/>
      <c r="I29" s="56"/>
      <c r="J29" s="56"/>
      <c r="K29" s="56"/>
    </row>
    <row r="30" spans="2:11" ht="12.9" customHeight="1">
      <c r="B30" s="76"/>
      <c r="C30" s="77" t="s">
        <v>124</v>
      </c>
      <c r="D30" s="78"/>
      <c r="E30" s="79"/>
      <c r="F30" s="79" t="s">
        <v>41</v>
      </c>
      <c r="G30" s="80"/>
      <c r="H30" s="81"/>
      <c r="I30" s="56"/>
      <c r="J30" s="56"/>
      <c r="K30" s="56"/>
    </row>
    <row r="31" spans="2:11" ht="12.9" customHeight="1">
      <c r="B31" s="76"/>
      <c r="C31" s="77" t="s">
        <v>52</v>
      </c>
      <c r="D31" s="78"/>
      <c r="E31" s="79" t="s">
        <v>41</v>
      </c>
      <c r="F31" s="80"/>
      <c r="G31" s="80"/>
      <c r="H31" s="81"/>
      <c r="I31" s="56"/>
      <c r="J31" s="56"/>
      <c r="K31" s="56"/>
    </row>
    <row r="32" spans="2:11" ht="12.9" customHeight="1">
      <c r="B32" s="76"/>
      <c r="C32" s="77" t="s">
        <v>125</v>
      </c>
      <c r="D32" s="78"/>
      <c r="E32" s="79"/>
      <c r="F32" s="79" t="s">
        <v>41</v>
      </c>
      <c r="G32" s="80"/>
      <c r="H32" s="81"/>
      <c r="I32" s="56"/>
      <c r="J32" s="56"/>
      <c r="K32" s="56"/>
    </row>
    <row r="33" spans="2:11" ht="12.9" customHeight="1">
      <c r="B33" s="76"/>
      <c r="C33" s="77" t="s">
        <v>14</v>
      </c>
      <c r="D33" s="78"/>
      <c r="E33" s="79"/>
      <c r="F33" s="79" t="s">
        <v>41</v>
      </c>
      <c r="G33" s="80"/>
      <c r="H33" s="81"/>
      <c r="I33" s="56"/>
      <c r="J33" s="56"/>
      <c r="K33" s="56"/>
    </row>
    <row r="34" spans="2:11" ht="12.9" customHeight="1">
      <c r="B34" s="76"/>
      <c r="C34" s="77" t="s">
        <v>126</v>
      </c>
      <c r="D34" s="78"/>
      <c r="E34" s="79"/>
      <c r="F34" s="79" t="s">
        <v>41</v>
      </c>
      <c r="G34" s="80"/>
      <c r="H34" s="81"/>
      <c r="I34" s="56"/>
      <c r="J34" s="56"/>
      <c r="K34" s="56"/>
    </row>
    <row r="35" spans="2:11" ht="12.9" customHeight="1">
      <c r="B35" s="76"/>
      <c r="C35" s="77" t="s">
        <v>16</v>
      </c>
      <c r="D35" s="78"/>
      <c r="E35" s="79"/>
      <c r="F35" s="79" t="s">
        <v>41</v>
      </c>
      <c r="G35" s="80"/>
      <c r="H35" s="81"/>
      <c r="I35" s="56"/>
      <c r="J35" s="56"/>
      <c r="K35" s="56"/>
    </row>
    <row r="36" spans="2:11" ht="12.9" customHeight="1">
      <c r="B36" s="76"/>
      <c r="C36" s="77" t="s">
        <v>17</v>
      </c>
      <c r="D36" s="78"/>
      <c r="E36" s="79"/>
      <c r="F36" s="79" t="s">
        <v>41</v>
      </c>
      <c r="G36" s="80"/>
      <c r="H36" s="81"/>
      <c r="I36" s="56"/>
      <c r="J36" s="56"/>
      <c r="K36" s="56"/>
    </row>
    <row r="37" spans="2:11" ht="12.9" customHeight="1">
      <c r="B37" s="76"/>
      <c r="C37" s="77" t="s">
        <v>18</v>
      </c>
      <c r="D37" s="78"/>
      <c r="E37" s="79"/>
      <c r="F37" s="79" t="s">
        <v>41</v>
      </c>
      <c r="G37" s="80"/>
      <c r="H37" s="81"/>
      <c r="I37" s="56"/>
      <c r="J37" s="56"/>
      <c r="K37" s="56"/>
    </row>
    <row r="38" spans="2:11" ht="12.9" customHeight="1">
      <c r="B38" s="76"/>
      <c r="C38" s="77" t="s">
        <v>127</v>
      </c>
      <c r="D38" s="78"/>
      <c r="E38" s="79" t="s">
        <v>41</v>
      </c>
      <c r="F38" s="80"/>
      <c r="G38" s="80"/>
      <c r="H38" s="81"/>
      <c r="I38" s="56"/>
      <c r="J38" s="56"/>
      <c r="K38" s="56"/>
    </row>
    <row r="39" spans="2:11" ht="12.9" customHeight="1">
      <c r="B39" s="76"/>
      <c r="C39" s="77" t="s">
        <v>53</v>
      </c>
      <c r="D39" s="78"/>
      <c r="E39" s="79" t="s">
        <v>41</v>
      </c>
      <c r="F39" s="80"/>
      <c r="G39" s="80"/>
      <c r="H39" s="81"/>
      <c r="I39" s="56"/>
      <c r="J39" s="56"/>
      <c r="K39" s="56"/>
    </row>
    <row r="40" spans="2:11" ht="12.9" customHeight="1">
      <c r="B40" s="76"/>
      <c r="C40" s="77" t="s">
        <v>54</v>
      </c>
      <c r="D40" s="78"/>
      <c r="E40" s="79" t="s">
        <v>41</v>
      </c>
      <c r="F40" s="79"/>
      <c r="G40" s="80"/>
      <c r="H40" s="81"/>
      <c r="I40" s="56"/>
      <c r="J40" s="56"/>
      <c r="K40" s="56"/>
    </row>
    <row r="41" spans="2:11" ht="12.9" customHeight="1">
      <c r="B41" s="76"/>
      <c r="C41" s="77" t="s">
        <v>55</v>
      </c>
      <c r="D41" s="79" t="s">
        <v>41</v>
      </c>
      <c r="E41" s="79"/>
      <c r="F41" s="80"/>
      <c r="G41" s="80"/>
      <c r="H41" s="81"/>
      <c r="I41" s="56"/>
      <c r="J41" s="56"/>
      <c r="K41" s="56"/>
    </row>
    <row r="42" spans="2:11" ht="12.9" customHeight="1">
      <c r="B42" s="76"/>
      <c r="C42" s="77" t="s">
        <v>56</v>
      </c>
      <c r="D42" s="79" t="s">
        <v>28</v>
      </c>
      <c r="E42" s="79" t="s">
        <v>41</v>
      </c>
      <c r="F42" s="80"/>
      <c r="G42" s="80"/>
      <c r="H42" s="81"/>
      <c r="I42" s="56"/>
      <c r="J42" s="56"/>
      <c r="K42" s="56"/>
    </row>
    <row r="43" spans="2:11" ht="12.9" customHeight="1">
      <c r="B43" s="76"/>
      <c r="C43" s="77" t="s">
        <v>57</v>
      </c>
      <c r="D43" s="79" t="s">
        <v>41</v>
      </c>
      <c r="E43" s="79"/>
      <c r="F43" s="80"/>
      <c r="G43" s="80"/>
      <c r="H43" s="81"/>
      <c r="I43" s="56"/>
      <c r="J43" s="56"/>
      <c r="K43" s="56"/>
    </row>
    <row r="44" spans="2:11" ht="12.9" customHeight="1">
      <c r="B44" s="76"/>
      <c r="C44" s="77" t="s">
        <v>19</v>
      </c>
      <c r="D44" s="79"/>
      <c r="E44" s="79"/>
      <c r="F44" s="79" t="s">
        <v>41</v>
      </c>
      <c r="G44" s="80"/>
      <c r="H44" s="81"/>
      <c r="I44" s="56"/>
      <c r="J44" s="56"/>
      <c r="K44" s="56"/>
    </row>
    <row r="45" spans="2:11" ht="12.9" customHeight="1">
      <c r="B45" s="76"/>
      <c r="C45" s="77" t="s">
        <v>20</v>
      </c>
      <c r="D45" s="79" t="s">
        <v>28</v>
      </c>
      <c r="E45" s="79"/>
      <c r="F45" s="79" t="s">
        <v>41</v>
      </c>
      <c r="G45" s="80"/>
      <c r="H45" s="81"/>
      <c r="I45" s="56"/>
      <c r="J45" s="56"/>
      <c r="K45" s="56"/>
    </row>
    <row r="46" spans="2:11" ht="12.9" customHeight="1">
      <c r="B46" s="76"/>
      <c r="C46" s="77" t="s">
        <v>21</v>
      </c>
      <c r="D46" s="82"/>
      <c r="E46" s="79"/>
      <c r="F46" s="80" t="s">
        <v>41</v>
      </c>
      <c r="G46" s="80"/>
      <c r="H46" s="81"/>
      <c r="I46" s="56"/>
      <c r="J46" s="56"/>
      <c r="K46" s="56"/>
    </row>
    <row r="47" spans="2:11" ht="12.9" customHeight="1">
      <c r="B47" s="76"/>
      <c r="C47" s="77" t="s">
        <v>22</v>
      </c>
      <c r="D47" s="79" t="s">
        <v>41</v>
      </c>
      <c r="E47" s="79"/>
      <c r="F47" s="80"/>
      <c r="G47" s="80"/>
      <c r="H47" s="81"/>
      <c r="I47" s="56"/>
      <c r="J47" s="56"/>
      <c r="K47" s="56"/>
    </row>
    <row r="48" spans="2:11" ht="12.9" customHeight="1">
      <c r="B48" s="76"/>
      <c r="C48" s="77" t="s">
        <v>128</v>
      </c>
      <c r="D48" s="79"/>
      <c r="E48" s="79" t="s">
        <v>41</v>
      </c>
      <c r="F48" s="80"/>
      <c r="G48" s="80"/>
      <c r="H48" s="81"/>
      <c r="I48" s="56"/>
      <c r="J48" s="56"/>
      <c r="K48" s="56"/>
    </row>
    <row r="49" spans="2:11" ht="12.9" customHeight="1">
      <c r="B49" s="76"/>
      <c r="C49" s="77" t="s">
        <v>58</v>
      </c>
      <c r="D49" s="79" t="s">
        <v>41</v>
      </c>
      <c r="E49" s="79"/>
      <c r="F49" s="80"/>
      <c r="G49" s="80"/>
      <c r="H49" s="81"/>
      <c r="I49" s="56"/>
      <c r="J49" s="56"/>
      <c r="K49" s="56"/>
    </row>
    <row r="50" spans="2:11" ht="12.9" customHeight="1">
      <c r="B50" s="76"/>
      <c r="C50" s="77" t="s">
        <v>59</v>
      </c>
      <c r="D50" s="78"/>
      <c r="E50" s="79" t="s">
        <v>41</v>
      </c>
      <c r="F50" s="80"/>
      <c r="G50" s="80"/>
      <c r="H50" s="81"/>
      <c r="I50" s="56"/>
      <c r="J50" s="56"/>
      <c r="K50" s="56"/>
    </row>
    <row r="51" spans="2:11" ht="12.9" customHeight="1">
      <c r="B51" s="76"/>
      <c r="C51" s="83" t="s">
        <v>60</v>
      </c>
      <c r="D51" s="84" t="s">
        <v>41</v>
      </c>
      <c r="E51" s="79"/>
      <c r="F51" s="80"/>
      <c r="G51" s="80"/>
      <c r="H51" s="81"/>
      <c r="I51" s="56"/>
      <c r="J51" s="56"/>
      <c r="K51" s="56"/>
    </row>
    <row r="52" spans="2:11" ht="12.9" customHeight="1">
      <c r="B52" s="76"/>
      <c r="C52" s="83" t="s">
        <v>61</v>
      </c>
      <c r="D52" s="84"/>
      <c r="E52" s="79" t="s">
        <v>41</v>
      </c>
      <c r="F52" s="80"/>
      <c r="G52" s="80"/>
      <c r="H52" s="81"/>
      <c r="I52" s="56"/>
      <c r="J52" s="56"/>
      <c r="K52" s="56"/>
    </row>
    <row r="53" spans="2:11" ht="12.9" customHeight="1">
      <c r="B53" s="76"/>
      <c r="C53" s="83" t="s">
        <v>62</v>
      </c>
      <c r="D53" s="85"/>
      <c r="E53" s="79" t="s">
        <v>41</v>
      </c>
      <c r="F53" s="80"/>
      <c r="G53" s="80"/>
      <c r="H53" s="81"/>
      <c r="I53" s="56"/>
      <c r="J53" s="56"/>
      <c r="K53" s="56"/>
    </row>
    <row r="54" spans="2:11" ht="12.9" customHeight="1">
      <c r="B54" s="76"/>
      <c r="C54" s="83" t="s">
        <v>129</v>
      </c>
      <c r="D54" s="84" t="s">
        <v>28</v>
      </c>
      <c r="E54" s="79" t="s">
        <v>41</v>
      </c>
      <c r="F54" s="80"/>
      <c r="G54" s="80"/>
      <c r="H54" s="81"/>
      <c r="I54" s="56"/>
      <c r="J54" s="56"/>
      <c r="K54" s="56"/>
    </row>
    <row r="55" spans="2:11" ht="12.9" customHeight="1">
      <c r="B55" s="76"/>
      <c r="C55" s="83" t="s">
        <v>63</v>
      </c>
      <c r="D55" s="84" t="s">
        <v>41</v>
      </c>
      <c r="E55" s="79"/>
      <c r="F55" s="80"/>
      <c r="G55" s="80"/>
      <c r="H55" s="81"/>
      <c r="I55" s="56"/>
      <c r="J55" s="56"/>
      <c r="K55" s="56"/>
    </row>
    <row r="56" spans="2:11" ht="12.9" customHeight="1">
      <c r="B56" s="76"/>
      <c r="C56" s="83" t="s">
        <v>23</v>
      </c>
      <c r="D56" s="85"/>
      <c r="E56" s="79"/>
      <c r="F56" s="79" t="s">
        <v>41</v>
      </c>
      <c r="G56" s="80"/>
      <c r="H56" s="81"/>
      <c r="I56" s="56"/>
      <c r="J56" s="56"/>
      <c r="K56" s="56"/>
    </row>
    <row r="57" spans="2:11" ht="12.9" customHeight="1">
      <c r="B57" s="76"/>
      <c r="C57" s="83" t="s">
        <v>24</v>
      </c>
      <c r="D57" s="84"/>
      <c r="E57" s="79"/>
      <c r="F57" s="79" t="s">
        <v>41</v>
      </c>
      <c r="G57" s="80"/>
      <c r="H57" s="81"/>
      <c r="I57" s="56"/>
      <c r="J57" s="56"/>
      <c r="K57" s="56"/>
    </row>
    <row r="58" spans="2:11" ht="12.9" customHeight="1">
      <c r="B58" s="76"/>
      <c r="C58" s="83" t="s">
        <v>25</v>
      </c>
      <c r="D58" s="84"/>
      <c r="E58" s="79"/>
      <c r="F58" s="80" t="s">
        <v>41</v>
      </c>
      <c r="G58" s="80"/>
      <c r="H58" s="81"/>
      <c r="I58" s="56"/>
      <c r="J58" s="56"/>
      <c r="K58" s="56"/>
    </row>
    <row r="59" spans="2:11" ht="12.9" customHeight="1">
      <c r="B59" s="76"/>
      <c r="C59" s="83" t="s">
        <v>26</v>
      </c>
      <c r="D59" s="85"/>
      <c r="E59" s="79"/>
      <c r="F59" s="79" t="s">
        <v>41</v>
      </c>
      <c r="G59" s="80"/>
      <c r="H59" s="81"/>
      <c r="I59" s="56"/>
      <c r="J59" s="56"/>
      <c r="K59" s="56"/>
    </row>
    <row r="60" spans="2:11" ht="12.9" customHeight="1">
      <c r="B60" s="76"/>
      <c r="C60" s="83" t="s">
        <v>64</v>
      </c>
      <c r="D60" s="86" t="s">
        <v>41</v>
      </c>
      <c r="E60" s="79"/>
      <c r="F60" s="80"/>
      <c r="G60" s="80"/>
      <c r="H60" s="81"/>
      <c r="I60" s="56"/>
      <c r="J60" s="56"/>
      <c r="K60" s="56"/>
    </row>
    <row r="61" spans="2:11" ht="12.9" customHeight="1">
      <c r="B61" s="76"/>
      <c r="C61" s="83" t="s">
        <v>65</v>
      </c>
      <c r="D61" s="85"/>
      <c r="E61" s="79"/>
      <c r="F61" s="80"/>
      <c r="G61" s="80"/>
      <c r="H61" s="81" t="s">
        <v>41</v>
      </c>
      <c r="I61" s="56"/>
      <c r="J61" s="56"/>
      <c r="K61" s="56"/>
    </row>
    <row r="62" spans="2:11" ht="12.9" customHeight="1">
      <c r="B62" s="76"/>
      <c r="C62" s="83" t="s">
        <v>66</v>
      </c>
      <c r="D62" s="85"/>
      <c r="E62" s="79"/>
      <c r="F62" s="80"/>
      <c r="G62" s="80"/>
      <c r="H62" s="81" t="s">
        <v>41</v>
      </c>
      <c r="I62" s="56"/>
      <c r="J62" s="56"/>
      <c r="K62" s="56"/>
    </row>
    <row r="63" spans="2:11" ht="12.9" customHeight="1">
      <c r="B63" s="76"/>
      <c r="C63" s="83" t="s">
        <v>67</v>
      </c>
      <c r="D63" s="85"/>
      <c r="E63" s="80"/>
      <c r="F63" s="80"/>
      <c r="G63" s="80"/>
      <c r="H63" s="81" t="s">
        <v>41</v>
      </c>
      <c r="I63" s="56"/>
      <c r="J63" s="56"/>
      <c r="K63" s="56"/>
    </row>
    <row r="64" spans="2:11" ht="12.9" customHeight="1">
      <c r="B64" s="76"/>
      <c r="C64" s="83" t="s">
        <v>68</v>
      </c>
      <c r="D64" s="84"/>
      <c r="E64" s="80" t="s">
        <v>41</v>
      </c>
      <c r="F64" s="79"/>
      <c r="G64" s="80"/>
      <c r="H64" s="81"/>
      <c r="I64" s="56"/>
      <c r="J64" s="56"/>
      <c r="K64" s="56"/>
    </row>
    <row r="65" spans="2:11" ht="12.9" customHeight="1">
      <c r="B65" s="76"/>
      <c r="C65" s="83" t="s">
        <v>69</v>
      </c>
      <c r="D65" s="84"/>
      <c r="E65" s="79" t="s">
        <v>41</v>
      </c>
      <c r="F65" s="80"/>
      <c r="G65" s="80"/>
      <c r="H65" s="81"/>
      <c r="I65" s="56"/>
      <c r="J65" s="56"/>
      <c r="K65" s="56"/>
    </row>
    <row r="66" spans="2:11" ht="12.9" customHeight="1">
      <c r="B66" s="76"/>
      <c r="C66" s="83" t="s">
        <v>130</v>
      </c>
      <c r="D66" s="84"/>
      <c r="E66" s="79" t="s">
        <v>41</v>
      </c>
      <c r="F66" s="80"/>
      <c r="G66" s="80"/>
      <c r="H66" s="81"/>
      <c r="I66" s="56"/>
      <c r="J66" s="56"/>
      <c r="K66" s="56"/>
    </row>
    <row r="67" spans="2:11">
      <c r="B67" s="28"/>
      <c r="C67" s="28"/>
      <c r="D67" s="28"/>
      <c r="E67" s="57"/>
      <c r="F67" s="57"/>
      <c r="G67" s="57"/>
      <c r="H67" s="57"/>
      <c r="I67" s="28"/>
      <c r="J67" s="28"/>
      <c r="K67" s="28"/>
    </row>
    <row r="68" spans="2:11">
      <c r="B68" s="28"/>
      <c r="C68" s="28"/>
      <c r="D68" s="28"/>
      <c r="E68" s="57"/>
      <c r="F68" s="57"/>
      <c r="G68" s="57"/>
      <c r="H68" s="57"/>
      <c r="I68" s="28"/>
      <c r="J68" s="28"/>
      <c r="K68" s="28"/>
    </row>
    <row r="69" spans="2:11">
      <c r="B69" s="28"/>
      <c r="C69" s="28"/>
      <c r="D69" s="28"/>
      <c r="E69" s="57"/>
      <c r="F69" s="57"/>
      <c r="G69" s="57"/>
      <c r="H69" s="57"/>
      <c r="I69" s="28"/>
      <c r="J69" s="28"/>
      <c r="K69" s="28"/>
    </row>
    <row r="70" spans="2:11">
      <c r="B70" s="28"/>
      <c r="C70" s="28"/>
      <c r="D70" s="28"/>
      <c r="E70" s="57"/>
      <c r="F70" s="57"/>
      <c r="G70" s="57"/>
      <c r="H70" s="57"/>
      <c r="I70" s="28"/>
      <c r="J70" s="28"/>
      <c r="K70" s="28"/>
    </row>
    <row r="71" spans="2:11">
      <c r="B71" s="28"/>
      <c r="C71" s="28"/>
      <c r="D71" s="28"/>
      <c r="E71" s="57"/>
      <c r="F71" s="57"/>
      <c r="G71" s="57"/>
      <c r="H71" s="57"/>
      <c r="I71" s="28"/>
      <c r="J71" s="28"/>
      <c r="K71" s="28"/>
    </row>
    <row r="72" spans="2:11">
      <c r="B72" s="28"/>
      <c r="C72" s="28"/>
      <c r="D72" s="28"/>
      <c r="E72" s="57"/>
      <c r="F72" s="57"/>
      <c r="G72" s="57"/>
      <c r="H72" s="57"/>
      <c r="I72" s="28"/>
      <c r="J72" s="28"/>
      <c r="K72" s="28"/>
    </row>
    <row r="73" spans="2:11">
      <c r="B73" s="28"/>
      <c r="C73" s="28"/>
      <c r="D73" s="28"/>
      <c r="E73" s="57"/>
      <c r="F73" s="57"/>
      <c r="G73" s="57"/>
      <c r="H73" s="57"/>
      <c r="I73" s="28"/>
      <c r="J73" s="28"/>
      <c r="K73" s="28"/>
    </row>
    <row r="74" spans="2:11">
      <c r="B74" s="28"/>
      <c r="C74" s="28"/>
      <c r="D74" s="28"/>
      <c r="E74" s="57"/>
      <c r="F74" s="57"/>
      <c r="G74" s="57"/>
      <c r="H74" s="57"/>
      <c r="I74" s="28"/>
      <c r="J74" s="28"/>
      <c r="K74" s="28"/>
    </row>
    <row r="75" spans="2:11">
      <c r="B75" s="28"/>
      <c r="C75" s="28"/>
      <c r="D75" s="28"/>
      <c r="E75" s="57"/>
      <c r="F75" s="57"/>
      <c r="G75" s="57"/>
      <c r="H75" s="57"/>
      <c r="I75" s="28"/>
      <c r="J75" s="28"/>
      <c r="K75" s="28"/>
    </row>
    <row r="76" spans="2:11">
      <c r="B76" s="28"/>
      <c r="C76" s="28"/>
      <c r="D76" s="28"/>
      <c r="E76" s="57"/>
      <c r="F76" s="57"/>
      <c r="G76" s="57"/>
      <c r="H76" s="57"/>
      <c r="I76" s="28"/>
      <c r="J76" s="28"/>
      <c r="K76" s="28"/>
    </row>
    <row r="77" spans="2:11">
      <c r="B77" s="28"/>
      <c r="C77" s="28"/>
      <c r="D77" s="28"/>
      <c r="E77" s="57"/>
      <c r="F77" s="57"/>
      <c r="G77" s="57"/>
      <c r="H77" s="57"/>
      <c r="I77" s="28"/>
      <c r="J77" s="28"/>
      <c r="K77" s="28"/>
    </row>
    <row r="78" spans="2:11">
      <c r="B78" s="28"/>
      <c r="C78" s="28"/>
      <c r="D78" s="28"/>
      <c r="E78" s="57"/>
      <c r="F78" s="57"/>
      <c r="G78" s="57"/>
      <c r="H78" s="57"/>
      <c r="I78" s="28"/>
      <c r="J78" s="28"/>
      <c r="K78" s="28"/>
    </row>
    <row r="79" spans="2:11">
      <c r="B79" s="28"/>
      <c r="C79" s="28"/>
      <c r="D79" s="28"/>
      <c r="E79" s="57"/>
      <c r="F79" s="57"/>
      <c r="G79" s="57"/>
      <c r="H79" s="57"/>
      <c r="I79" s="28"/>
      <c r="J79" s="28"/>
      <c r="K79" s="28"/>
    </row>
    <row r="80" spans="2:11">
      <c r="B80" s="28"/>
      <c r="C80" s="28"/>
      <c r="D80" s="28"/>
      <c r="E80" s="57"/>
      <c r="F80" s="57"/>
      <c r="G80" s="57"/>
      <c r="H80" s="57"/>
      <c r="I80" s="28"/>
      <c r="J80" s="28"/>
      <c r="K80" s="28"/>
    </row>
    <row r="81" spans="2:11"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2:11"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2:11"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2:11"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2:11">
      <c r="B85" s="28"/>
      <c r="C85" s="28"/>
      <c r="D85" s="28"/>
      <c r="E85" s="28"/>
      <c r="F85" s="28"/>
      <c r="G85" s="28"/>
      <c r="H85" s="28"/>
      <c r="I85" s="28"/>
      <c r="J85" s="28"/>
      <c r="K85" s="28"/>
    </row>
  </sheetData>
  <sheetProtection algorithmName="SHA-512" hashValue="ZDYS9ek45dq+08GUUzmVOmp0vZupTInPNRNExvsuYh7MHRVOm3RB7XhREOkWMed63CbhWGVRab2gXHt1B/VCPA==" saltValue="53Pc/78ynt1nFxYX7RbwZQ==" spinCount="100000" sheet="1" objects="1" scenarios="1"/>
  <mergeCells count="8">
    <mergeCell ref="B3:H3"/>
    <mergeCell ref="B2:H2"/>
    <mergeCell ref="B5:H5"/>
    <mergeCell ref="B7:C9"/>
    <mergeCell ref="D7:F7"/>
    <mergeCell ref="G7:G9"/>
    <mergeCell ref="H7:H9"/>
    <mergeCell ref="F8:F9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37B9-36D6-4526-92C7-3BE57EDCF896}">
  <sheetPr>
    <tabColor rgb="FFFFFF00"/>
  </sheetPr>
  <dimension ref="B1:G519"/>
  <sheetViews>
    <sheetView zoomScaleNormal="100" workbookViewId="0">
      <selection activeCell="C28" sqref="C28"/>
    </sheetView>
  </sheetViews>
  <sheetFormatPr defaultRowHeight="13.2"/>
  <cols>
    <col min="1" max="1" width="3.44140625" customWidth="1"/>
    <col min="2" max="2" width="62.5546875" customWidth="1"/>
    <col min="3" max="3" width="13.77734375" style="25" customWidth="1"/>
    <col min="5" max="5" width="53" style="26" customWidth="1"/>
  </cols>
  <sheetData>
    <row r="1" spans="2:7" ht="14.55" customHeight="1" thickBot="1"/>
    <row r="2" spans="2:7" ht="25.95" customHeight="1">
      <c r="B2" s="236" t="str">
        <f>'[1]A1 - GC &amp; FEE'!B2</f>
        <v>NGHS - North Patient Tower #2</v>
      </c>
      <c r="C2" s="237"/>
      <c r="D2" s="237"/>
      <c r="E2" s="238"/>
      <c r="F2" s="27"/>
      <c r="G2" s="27"/>
    </row>
    <row r="3" spans="2:7" ht="28.95" customHeight="1" thickBot="1">
      <c r="B3" s="239" t="str">
        <f>'[1]A1 - GC &amp; FEE'!B3</f>
        <v>Gainesville, GA</v>
      </c>
      <c r="C3" s="240"/>
      <c r="D3" s="240"/>
      <c r="E3" s="241"/>
      <c r="F3" s="28"/>
      <c r="G3" s="28"/>
    </row>
    <row r="4" spans="2:7" ht="13.95" customHeight="1"/>
    <row r="5" spans="2:7" ht="13.95" customHeight="1">
      <c r="B5" s="242" t="s">
        <v>70</v>
      </c>
      <c r="C5" s="243"/>
      <c r="D5" s="243"/>
      <c r="E5" s="243"/>
    </row>
    <row r="7" spans="2:7" s="29" customFormat="1" ht="17.399999999999999">
      <c r="B7" s="30" t="s">
        <v>71</v>
      </c>
      <c r="C7" s="31"/>
      <c r="D7" s="32"/>
      <c r="E7" s="33"/>
    </row>
    <row r="8" spans="2:7" s="34" customFormat="1" ht="14.4" thickBot="1">
      <c r="B8" s="35" t="s">
        <v>72</v>
      </c>
      <c r="C8" s="36"/>
      <c r="D8" s="37"/>
      <c r="E8" s="38" t="s">
        <v>73</v>
      </c>
    </row>
    <row r="9" spans="2:7" s="39" customFormat="1" ht="31.95" customHeight="1" thickTop="1">
      <c r="B9" s="40" t="s">
        <v>74</v>
      </c>
      <c r="C9" s="41">
        <v>9958</v>
      </c>
      <c r="D9" s="42" t="s">
        <v>75</v>
      </c>
      <c r="E9" s="43" t="s">
        <v>76</v>
      </c>
    </row>
    <row r="10" spans="2:7" s="39" customFormat="1" ht="19.95" customHeight="1">
      <c r="B10" s="44" t="s">
        <v>77</v>
      </c>
      <c r="C10" s="45">
        <v>0</v>
      </c>
      <c r="D10" s="46" t="s">
        <v>78</v>
      </c>
      <c r="E10" s="47" t="s">
        <v>110</v>
      </c>
    </row>
    <row r="11" spans="2:7" s="39" customFormat="1" ht="32.549999999999997" customHeight="1">
      <c r="B11" s="44" t="s">
        <v>79</v>
      </c>
      <c r="C11" s="45">
        <v>0</v>
      </c>
      <c r="D11" s="46" t="s">
        <v>80</v>
      </c>
      <c r="E11" s="48" t="s">
        <v>81</v>
      </c>
    </row>
    <row r="12" spans="2:7" s="39" customFormat="1" ht="19.95" customHeight="1">
      <c r="B12" s="44" t="s">
        <v>82</v>
      </c>
      <c r="C12" s="45">
        <v>0</v>
      </c>
      <c r="D12" s="46" t="s">
        <v>80</v>
      </c>
      <c r="E12" s="48" t="s">
        <v>83</v>
      </c>
    </row>
    <row r="13" spans="2:7" s="39" customFormat="1" ht="32.549999999999997" customHeight="1">
      <c r="B13" s="44" t="s">
        <v>84</v>
      </c>
      <c r="C13" s="45">
        <v>0</v>
      </c>
      <c r="D13" s="46" t="s">
        <v>80</v>
      </c>
      <c r="E13" s="48" t="s">
        <v>81</v>
      </c>
    </row>
    <row r="14" spans="2:7" s="39" customFormat="1" ht="60" customHeight="1">
      <c r="B14" s="49" t="s">
        <v>85</v>
      </c>
      <c r="C14" s="45">
        <v>0</v>
      </c>
      <c r="D14" s="46" t="s">
        <v>78</v>
      </c>
      <c r="E14" s="48" t="s">
        <v>86</v>
      </c>
    </row>
    <row r="15" spans="2:7" s="39" customFormat="1" ht="60" customHeight="1">
      <c r="B15" s="44" t="s">
        <v>87</v>
      </c>
      <c r="C15" s="45">
        <v>0</v>
      </c>
      <c r="D15" s="46" t="s">
        <v>78</v>
      </c>
      <c r="E15" s="48" t="s">
        <v>88</v>
      </c>
    </row>
    <row r="16" spans="2:7" s="39" customFormat="1" ht="60" customHeight="1">
      <c r="B16" s="44" t="s">
        <v>89</v>
      </c>
      <c r="C16" s="45">
        <v>0</v>
      </c>
      <c r="D16" s="46" t="s">
        <v>78</v>
      </c>
      <c r="E16" s="48" t="s">
        <v>90</v>
      </c>
    </row>
    <row r="17" spans="2:5" s="39" customFormat="1" ht="60" customHeight="1">
      <c r="B17" s="44" t="s">
        <v>91</v>
      </c>
      <c r="C17" s="45">
        <v>0</v>
      </c>
      <c r="D17" s="46" t="s">
        <v>78</v>
      </c>
      <c r="E17" s="48" t="s">
        <v>90</v>
      </c>
    </row>
    <row r="18" spans="2:5" s="39" customFormat="1" ht="60" customHeight="1">
      <c r="B18" s="44" t="s">
        <v>92</v>
      </c>
      <c r="C18" s="45">
        <v>1653</v>
      </c>
      <c r="D18" s="46" t="s">
        <v>78</v>
      </c>
      <c r="E18" s="48" t="s">
        <v>93</v>
      </c>
    </row>
    <row r="19" spans="2:5" s="39" customFormat="1" ht="60" customHeight="1">
      <c r="B19" s="44" t="s">
        <v>94</v>
      </c>
      <c r="C19" s="45">
        <v>1494</v>
      </c>
      <c r="D19" s="46" t="s">
        <v>78</v>
      </c>
      <c r="E19" s="48" t="s">
        <v>95</v>
      </c>
    </row>
    <row r="20" spans="2:5" s="39" customFormat="1" ht="60" customHeight="1">
      <c r="B20" s="44" t="s">
        <v>96</v>
      </c>
      <c r="C20" s="45">
        <v>550</v>
      </c>
      <c r="D20" s="46" t="s">
        <v>78</v>
      </c>
      <c r="E20" s="48" t="s">
        <v>97</v>
      </c>
    </row>
    <row r="21" spans="2:5" s="39" customFormat="1" ht="19.95" customHeight="1">
      <c r="B21" s="44" t="s">
        <v>98</v>
      </c>
      <c r="C21" s="45">
        <v>724</v>
      </c>
      <c r="D21" s="46" t="s">
        <v>78</v>
      </c>
      <c r="E21" s="47"/>
    </row>
    <row r="22" spans="2:5" s="39" customFormat="1" ht="19.95" customHeight="1">
      <c r="B22" s="44" t="s">
        <v>99</v>
      </c>
      <c r="C22" s="45">
        <v>681</v>
      </c>
      <c r="D22" s="46" t="s">
        <v>78</v>
      </c>
      <c r="E22" s="47"/>
    </row>
    <row r="23" spans="2:5" s="39" customFormat="1" ht="19.95" customHeight="1">
      <c r="B23" s="44" t="s">
        <v>100</v>
      </c>
      <c r="C23" s="45">
        <v>617</v>
      </c>
      <c r="D23" s="46" t="s">
        <v>78</v>
      </c>
      <c r="E23" s="48" t="s">
        <v>101</v>
      </c>
    </row>
    <row r="24" spans="2:5" s="39" customFormat="1" ht="32.549999999999997" customHeight="1">
      <c r="B24" s="44" t="s">
        <v>102</v>
      </c>
      <c r="C24" s="45">
        <v>148</v>
      </c>
      <c r="D24" s="46" t="s">
        <v>78</v>
      </c>
      <c r="E24" s="48" t="s">
        <v>103</v>
      </c>
    </row>
    <row r="25" spans="2:5" s="39" customFormat="1" ht="32.549999999999997" customHeight="1">
      <c r="B25" s="44" t="s">
        <v>104</v>
      </c>
      <c r="C25" s="45">
        <v>414</v>
      </c>
      <c r="D25" s="46" t="s">
        <v>78</v>
      </c>
      <c r="E25" s="48" t="s">
        <v>111</v>
      </c>
    </row>
    <row r="26" spans="2:5" s="39" customFormat="1" ht="19.95" customHeight="1">
      <c r="B26" s="44" t="s">
        <v>105</v>
      </c>
      <c r="C26" s="45">
        <v>42.6</v>
      </c>
      <c r="D26" s="46" t="s">
        <v>75</v>
      </c>
      <c r="E26" s="48" t="s">
        <v>106</v>
      </c>
    </row>
    <row r="27" spans="2:5" s="39" customFormat="1" ht="60" customHeight="1" thickBot="1">
      <c r="B27" s="58" t="s">
        <v>107</v>
      </c>
      <c r="C27" s="59">
        <v>2479</v>
      </c>
      <c r="D27" s="60" t="s">
        <v>108</v>
      </c>
      <c r="E27" s="61" t="s">
        <v>109</v>
      </c>
    </row>
    <row r="28" spans="2:5" s="39" customFormat="1" ht="19.95" customHeight="1" thickTop="1">
      <c r="B28" s="50"/>
      <c r="C28" s="51"/>
      <c r="E28" s="52"/>
    </row>
    <row r="29" spans="2:5" s="39" customFormat="1" ht="19.95" customHeight="1">
      <c r="B29" s="50"/>
      <c r="C29" s="51"/>
      <c r="E29" s="52"/>
    </row>
    <row r="30" spans="2:5" s="39" customFormat="1" ht="19.95" customHeight="1">
      <c r="B30" s="50"/>
      <c r="C30" s="51"/>
      <c r="E30" s="52"/>
    </row>
    <row r="31" spans="2:5" s="39" customFormat="1" ht="19.95" customHeight="1">
      <c r="B31" s="50"/>
      <c r="C31" s="51"/>
      <c r="E31" s="52"/>
    </row>
    <row r="32" spans="2:5" s="39" customFormat="1" ht="19.95" customHeight="1">
      <c r="B32" s="50"/>
      <c r="C32" s="51"/>
      <c r="E32" s="52"/>
    </row>
    <row r="33" spans="2:5" s="39" customFormat="1" ht="19.95" customHeight="1">
      <c r="B33" s="50"/>
      <c r="C33" s="51"/>
      <c r="E33" s="52"/>
    </row>
    <row r="34" spans="2:5" s="39" customFormat="1" ht="19.95" customHeight="1">
      <c r="B34" s="50"/>
      <c r="C34" s="51"/>
      <c r="E34" s="52"/>
    </row>
    <row r="35" spans="2:5" s="39" customFormat="1" ht="19.95" customHeight="1">
      <c r="B35" s="50"/>
      <c r="C35" s="51"/>
      <c r="E35" s="52"/>
    </row>
    <row r="36" spans="2:5" s="39" customFormat="1" ht="19.95" customHeight="1">
      <c r="B36" s="50"/>
      <c r="C36" s="51"/>
      <c r="E36" s="52"/>
    </row>
    <row r="37" spans="2:5" s="39" customFormat="1" ht="19.95" customHeight="1">
      <c r="B37" s="50"/>
      <c r="C37" s="51"/>
      <c r="E37" s="52"/>
    </row>
    <row r="38" spans="2:5" s="39" customFormat="1" ht="19.95" customHeight="1">
      <c r="B38" s="50"/>
      <c r="C38" s="51"/>
      <c r="E38" s="52"/>
    </row>
    <row r="39" spans="2:5" s="39" customFormat="1" ht="19.95" customHeight="1">
      <c r="B39" s="50"/>
      <c r="C39" s="51"/>
      <c r="E39" s="52"/>
    </row>
    <row r="40" spans="2:5" s="39" customFormat="1" ht="19.95" customHeight="1">
      <c r="B40" s="50"/>
      <c r="C40" s="51"/>
      <c r="E40" s="52"/>
    </row>
    <row r="41" spans="2:5" s="39" customFormat="1" ht="19.95" customHeight="1">
      <c r="B41" s="50"/>
      <c r="C41" s="51"/>
      <c r="E41" s="52"/>
    </row>
    <row r="42" spans="2:5" s="39" customFormat="1" ht="19.95" customHeight="1">
      <c r="B42" s="50"/>
      <c r="C42" s="51"/>
      <c r="E42" s="52"/>
    </row>
    <row r="43" spans="2:5" s="39" customFormat="1" ht="19.95" customHeight="1">
      <c r="B43" s="50"/>
      <c r="C43" s="51"/>
      <c r="E43" s="52"/>
    </row>
    <row r="44" spans="2:5" s="39" customFormat="1" ht="19.95" customHeight="1">
      <c r="B44" s="50"/>
      <c r="C44" s="51"/>
      <c r="E44" s="52"/>
    </row>
    <row r="45" spans="2:5" s="39" customFormat="1" ht="19.95" customHeight="1">
      <c r="B45" s="50"/>
      <c r="C45" s="51"/>
      <c r="E45" s="52"/>
    </row>
    <row r="46" spans="2:5" s="39" customFormat="1" ht="19.95" customHeight="1">
      <c r="B46" s="50"/>
      <c r="C46" s="51"/>
      <c r="E46" s="52"/>
    </row>
    <row r="47" spans="2:5" s="39" customFormat="1" ht="19.95" customHeight="1">
      <c r="B47" s="50"/>
      <c r="C47" s="51"/>
      <c r="E47" s="52"/>
    </row>
    <row r="48" spans="2:5" s="39" customFormat="1" ht="19.95" customHeight="1">
      <c r="B48" s="50"/>
      <c r="C48" s="51"/>
      <c r="E48" s="52"/>
    </row>
    <row r="49" spans="2:5" s="39" customFormat="1" ht="19.95" customHeight="1">
      <c r="B49" s="50"/>
      <c r="C49" s="51"/>
      <c r="E49" s="52"/>
    </row>
    <row r="50" spans="2:5" s="39" customFormat="1" ht="19.95" customHeight="1">
      <c r="B50" s="50"/>
      <c r="C50" s="51"/>
      <c r="E50" s="52"/>
    </row>
    <row r="51" spans="2:5" s="39" customFormat="1" ht="19.95" customHeight="1">
      <c r="B51" s="50"/>
      <c r="C51" s="51"/>
      <c r="E51" s="52"/>
    </row>
    <row r="52" spans="2:5" s="39" customFormat="1" ht="19.95" customHeight="1">
      <c r="B52" s="50"/>
      <c r="C52" s="51"/>
      <c r="E52" s="52"/>
    </row>
    <row r="53" spans="2:5" s="39" customFormat="1" ht="19.95" customHeight="1">
      <c r="B53" s="50"/>
      <c r="C53" s="51"/>
      <c r="E53" s="52"/>
    </row>
    <row r="54" spans="2:5" s="39" customFormat="1" ht="19.95" customHeight="1">
      <c r="B54" s="50"/>
      <c r="C54" s="51"/>
      <c r="E54" s="52"/>
    </row>
    <row r="55" spans="2:5" s="39" customFormat="1" ht="19.95" customHeight="1">
      <c r="B55" s="50"/>
      <c r="C55" s="51"/>
      <c r="E55" s="52"/>
    </row>
    <row r="56" spans="2:5" s="39" customFormat="1" ht="19.95" customHeight="1">
      <c r="B56" s="50"/>
      <c r="C56" s="51"/>
      <c r="E56" s="52"/>
    </row>
    <row r="57" spans="2:5" s="39" customFormat="1" ht="19.95" customHeight="1">
      <c r="B57" s="50"/>
      <c r="C57" s="51"/>
      <c r="E57" s="52"/>
    </row>
    <row r="58" spans="2:5" s="39" customFormat="1" ht="19.95" customHeight="1">
      <c r="B58" s="50"/>
      <c r="C58" s="51"/>
      <c r="E58" s="52"/>
    </row>
    <row r="59" spans="2:5" s="39" customFormat="1" ht="19.95" customHeight="1">
      <c r="B59" s="50"/>
      <c r="C59" s="51"/>
      <c r="E59" s="52"/>
    </row>
    <row r="60" spans="2:5" s="39" customFormat="1" ht="19.95" customHeight="1">
      <c r="B60" s="50"/>
      <c r="C60" s="51"/>
      <c r="E60" s="52"/>
    </row>
    <row r="61" spans="2:5" s="39" customFormat="1" ht="19.95" customHeight="1">
      <c r="B61" s="50"/>
      <c r="C61" s="51"/>
      <c r="E61" s="52"/>
    </row>
    <row r="62" spans="2:5" s="39" customFormat="1" ht="19.95" customHeight="1">
      <c r="B62" s="50"/>
      <c r="C62" s="51"/>
      <c r="E62" s="52"/>
    </row>
    <row r="63" spans="2:5" s="39" customFormat="1" ht="19.95" customHeight="1">
      <c r="B63" s="50"/>
      <c r="C63" s="51"/>
      <c r="E63" s="52"/>
    </row>
    <row r="64" spans="2:5" s="39" customFormat="1" ht="19.95" customHeight="1">
      <c r="B64" s="50"/>
      <c r="C64" s="53"/>
      <c r="E64" s="52"/>
    </row>
    <row r="65" spans="2:5" s="39" customFormat="1" ht="19.95" customHeight="1">
      <c r="B65" s="50"/>
      <c r="C65" s="53"/>
      <c r="E65" s="52"/>
    </row>
    <row r="66" spans="2:5" s="39" customFormat="1" ht="19.95" customHeight="1">
      <c r="B66" s="50"/>
      <c r="C66" s="53"/>
      <c r="E66" s="52"/>
    </row>
    <row r="67" spans="2:5" s="39" customFormat="1" ht="19.95" customHeight="1">
      <c r="B67" s="50"/>
      <c r="C67" s="53"/>
      <c r="E67" s="52"/>
    </row>
    <row r="68" spans="2:5" s="39" customFormat="1" ht="19.95" customHeight="1">
      <c r="B68" s="50"/>
      <c r="C68" s="53"/>
      <c r="E68" s="52"/>
    </row>
    <row r="69" spans="2:5" s="39" customFormat="1" ht="19.95" customHeight="1">
      <c r="B69" s="50"/>
      <c r="C69" s="53"/>
      <c r="E69" s="52"/>
    </row>
    <row r="70" spans="2:5" s="39" customFormat="1" ht="19.95" customHeight="1">
      <c r="B70" s="50"/>
      <c r="C70" s="53"/>
      <c r="E70" s="52"/>
    </row>
    <row r="71" spans="2:5" s="39" customFormat="1" ht="19.95" customHeight="1">
      <c r="B71" s="50"/>
      <c r="C71" s="53"/>
      <c r="E71" s="52"/>
    </row>
    <row r="72" spans="2:5" s="39" customFormat="1" ht="19.95" customHeight="1">
      <c r="B72" s="50"/>
      <c r="C72" s="53"/>
      <c r="E72" s="52"/>
    </row>
    <row r="73" spans="2:5" s="39" customFormat="1" ht="19.95" customHeight="1">
      <c r="B73" s="50"/>
      <c r="C73" s="53"/>
      <c r="E73" s="52"/>
    </row>
    <row r="74" spans="2:5" s="39" customFormat="1" ht="19.95" customHeight="1">
      <c r="B74" s="50"/>
      <c r="C74" s="53"/>
      <c r="E74" s="52"/>
    </row>
    <row r="75" spans="2:5" s="39" customFormat="1" ht="19.95" customHeight="1">
      <c r="B75" s="50"/>
      <c r="C75" s="53"/>
      <c r="E75" s="52"/>
    </row>
    <row r="76" spans="2:5" s="39" customFormat="1" ht="19.95" customHeight="1">
      <c r="B76" s="50"/>
      <c r="C76" s="53"/>
      <c r="E76" s="52"/>
    </row>
    <row r="77" spans="2:5" s="39" customFormat="1" ht="19.95" customHeight="1">
      <c r="B77" s="50"/>
      <c r="C77" s="53"/>
      <c r="E77" s="52"/>
    </row>
    <row r="78" spans="2:5" s="39" customFormat="1" ht="19.95" customHeight="1">
      <c r="B78" s="50"/>
      <c r="C78" s="53"/>
      <c r="E78" s="52"/>
    </row>
    <row r="79" spans="2:5" s="39" customFormat="1" ht="19.95" customHeight="1">
      <c r="B79" s="50"/>
      <c r="C79" s="53"/>
      <c r="E79" s="52"/>
    </row>
    <row r="80" spans="2:5" s="39" customFormat="1" ht="19.95" customHeight="1">
      <c r="B80" s="50"/>
      <c r="C80" s="53"/>
      <c r="E80" s="52"/>
    </row>
    <row r="81" spans="2:5" s="39" customFormat="1" ht="19.95" customHeight="1">
      <c r="B81" s="50"/>
      <c r="C81" s="53"/>
      <c r="E81" s="52"/>
    </row>
    <row r="82" spans="2:5" s="39" customFormat="1" ht="19.95" customHeight="1">
      <c r="B82" s="50"/>
      <c r="C82" s="53"/>
      <c r="E82" s="52"/>
    </row>
    <row r="83" spans="2:5" s="39" customFormat="1" ht="19.95" customHeight="1">
      <c r="B83" s="50"/>
      <c r="C83" s="53"/>
      <c r="E83" s="52"/>
    </row>
    <row r="84" spans="2:5" s="39" customFormat="1" ht="19.95" customHeight="1">
      <c r="B84" s="50"/>
      <c r="C84" s="53"/>
      <c r="E84" s="52"/>
    </row>
    <row r="85" spans="2:5" s="39" customFormat="1" ht="19.95" customHeight="1">
      <c r="B85" s="50"/>
      <c r="C85" s="53"/>
      <c r="E85" s="52"/>
    </row>
    <row r="86" spans="2:5" s="39" customFormat="1" ht="19.95" customHeight="1">
      <c r="B86" s="50"/>
      <c r="C86" s="53"/>
      <c r="E86" s="52"/>
    </row>
    <row r="87" spans="2:5" s="39" customFormat="1" ht="19.95" customHeight="1">
      <c r="B87" s="50"/>
      <c r="C87" s="53"/>
      <c r="E87" s="52"/>
    </row>
    <row r="88" spans="2:5" s="39" customFormat="1" ht="19.95" customHeight="1">
      <c r="B88" s="50"/>
      <c r="C88" s="53"/>
      <c r="E88" s="52"/>
    </row>
    <row r="89" spans="2:5" s="39" customFormat="1" ht="19.95" customHeight="1">
      <c r="B89" s="50"/>
      <c r="C89" s="53"/>
      <c r="E89" s="52"/>
    </row>
    <row r="90" spans="2:5" s="39" customFormat="1" ht="19.95" customHeight="1">
      <c r="B90" s="50"/>
      <c r="C90" s="53"/>
      <c r="E90" s="52"/>
    </row>
    <row r="91" spans="2:5" s="39" customFormat="1" ht="19.95" customHeight="1">
      <c r="B91" s="50"/>
      <c r="C91" s="53"/>
      <c r="E91" s="52"/>
    </row>
    <row r="92" spans="2:5" s="39" customFormat="1" ht="19.95" customHeight="1">
      <c r="B92" s="50"/>
      <c r="C92" s="53"/>
      <c r="E92" s="52"/>
    </row>
    <row r="93" spans="2:5" s="39" customFormat="1" ht="19.95" customHeight="1">
      <c r="B93" s="50"/>
      <c r="C93" s="53"/>
      <c r="E93" s="52"/>
    </row>
    <row r="94" spans="2:5" s="39" customFormat="1" ht="19.95" customHeight="1">
      <c r="B94" s="50"/>
      <c r="C94" s="53"/>
      <c r="E94" s="52"/>
    </row>
    <row r="95" spans="2:5" s="39" customFormat="1" ht="19.95" customHeight="1">
      <c r="B95" s="50"/>
      <c r="C95" s="53"/>
      <c r="E95" s="52"/>
    </row>
    <row r="96" spans="2:5" s="39" customFormat="1" ht="19.95" customHeight="1">
      <c r="B96" s="50"/>
      <c r="C96" s="53"/>
      <c r="E96" s="52"/>
    </row>
    <row r="97" spans="2:5" s="39" customFormat="1" ht="19.95" customHeight="1">
      <c r="B97" s="50"/>
      <c r="C97" s="53"/>
      <c r="E97" s="52"/>
    </row>
    <row r="98" spans="2:5" s="39" customFormat="1" ht="19.95" customHeight="1">
      <c r="B98" s="50"/>
      <c r="C98" s="53"/>
      <c r="E98" s="52"/>
    </row>
    <row r="99" spans="2:5" s="39" customFormat="1" ht="19.95" customHeight="1">
      <c r="B99" s="50"/>
      <c r="C99" s="53"/>
      <c r="E99" s="52"/>
    </row>
    <row r="100" spans="2:5" s="39" customFormat="1" ht="19.95" customHeight="1">
      <c r="B100" s="50"/>
      <c r="C100" s="53"/>
      <c r="E100" s="52"/>
    </row>
    <row r="101" spans="2:5" s="39" customFormat="1" ht="19.95" customHeight="1">
      <c r="B101" s="50"/>
      <c r="C101" s="53"/>
      <c r="E101" s="52"/>
    </row>
    <row r="102" spans="2:5" s="39" customFormat="1" ht="19.95" customHeight="1">
      <c r="B102" s="50"/>
      <c r="C102" s="53"/>
      <c r="E102" s="52"/>
    </row>
    <row r="103" spans="2:5" s="39" customFormat="1" ht="19.95" customHeight="1">
      <c r="B103" s="50"/>
      <c r="C103" s="53"/>
      <c r="E103" s="52"/>
    </row>
    <row r="104" spans="2:5" s="39" customFormat="1" ht="19.95" customHeight="1">
      <c r="B104" s="50"/>
      <c r="C104" s="53"/>
      <c r="E104" s="52"/>
    </row>
    <row r="105" spans="2:5" s="39" customFormat="1" ht="19.95" customHeight="1">
      <c r="B105" s="50"/>
      <c r="C105" s="53"/>
      <c r="E105" s="52"/>
    </row>
    <row r="106" spans="2:5" s="39" customFormat="1" ht="19.95" customHeight="1">
      <c r="B106" s="50"/>
      <c r="C106" s="53"/>
      <c r="E106" s="52"/>
    </row>
    <row r="107" spans="2:5" s="39" customFormat="1" ht="19.95" customHeight="1">
      <c r="B107" s="50"/>
      <c r="C107" s="53"/>
      <c r="E107" s="52"/>
    </row>
    <row r="108" spans="2:5" s="39" customFormat="1" ht="19.95" customHeight="1">
      <c r="B108" s="50"/>
      <c r="C108" s="53"/>
      <c r="E108" s="52"/>
    </row>
    <row r="109" spans="2:5" s="39" customFormat="1" ht="19.95" customHeight="1">
      <c r="B109" s="50"/>
      <c r="C109" s="53"/>
      <c r="E109" s="52"/>
    </row>
    <row r="110" spans="2:5" s="39" customFormat="1" ht="19.95" customHeight="1">
      <c r="B110" s="50"/>
      <c r="C110" s="53"/>
      <c r="E110" s="52"/>
    </row>
    <row r="111" spans="2:5" s="39" customFormat="1" ht="19.95" customHeight="1">
      <c r="B111" s="50"/>
      <c r="C111" s="53"/>
      <c r="E111" s="52"/>
    </row>
    <row r="112" spans="2:5" s="39" customFormat="1" ht="19.95" customHeight="1">
      <c r="B112" s="50"/>
      <c r="C112" s="53"/>
      <c r="E112" s="52"/>
    </row>
    <row r="113" spans="2:5" s="39" customFormat="1" ht="19.95" customHeight="1">
      <c r="B113" s="50"/>
      <c r="C113" s="53"/>
      <c r="E113" s="52"/>
    </row>
    <row r="114" spans="2:5" s="39" customFormat="1" ht="19.95" customHeight="1">
      <c r="B114" s="50"/>
      <c r="C114" s="53"/>
      <c r="E114" s="52"/>
    </row>
    <row r="115" spans="2:5" s="39" customFormat="1" ht="19.95" customHeight="1">
      <c r="B115" s="50"/>
      <c r="C115" s="53"/>
      <c r="E115" s="52"/>
    </row>
    <row r="116" spans="2:5" s="39" customFormat="1" ht="19.95" customHeight="1">
      <c r="B116" s="50"/>
      <c r="C116" s="53"/>
      <c r="E116" s="52"/>
    </row>
    <row r="117" spans="2:5" s="39" customFormat="1" ht="19.95" customHeight="1">
      <c r="B117" s="50"/>
      <c r="C117" s="53"/>
      <c r="E117" s="52"/>
    </row>
    <row r="118" spans="2:5" s="39" customFormat="1" ht="19.95" customHeight="1">
      <c r="B118" s="50"/>
      <c r="C118" s="53"/>
      <c r="E118" s="52"/>
    </row>
    <row r="119" spans="2:5" s="39" customFormat="1" ht="19.95" customHeight="1">
      <c r="B119" s="50"/>
      <c r="C119" s="53"/>
      <c r="E119" s="52"/>
    </row>
    <row r="120" spans="2:5" s="39" customFormat="1" ht="19.95" customHeight="1">
      <c r="B120" s="50"/>
      <c r="C120" s="53"/>
      <c r="E120" s="52"/>
    </row>
    <row r="121" spans="2:5" s="39" customFormat="1" ht="19.95" customHeight="1">
      <c r="B121" s="50"/>
      <c r="C121" s="53"/>
      <c r="E121" s="52"/>
    </row>
    <row r="122" spans="2:5" s="39" customFormat="1" ht="19.95" customHeight="1">
      <c r="B122" s="50"/>
      <c r="C122" s="53"/>
      <c r="E122" s="52"/>
    </row>
    <row r="123" spans="2:5" s="39" customFormat="1" ht="19.95" customHeight="1">
      <c r="B123" s="50"/>
      <c r="C123" s="53"/>
      <c r="E123" s="52"/>
    </row>
    <row r="124" spans="2:5" s="39" customFormat="1" ht="19.95" customHeight="1">
      <c r="B124" s="50"/>
      <c r="C124" s="53"/>
      <c r="E124" s="52"/>
    </row>
    <row r="125" spans="2:5" s="39" customFormat="1" ht="19.95" customHeight="1">
      <c r="B125" s="50"/>
      <c r="C125" s="53"/>
      <c r="E125" s="52"/>
    </row>
    <row r="126" spans="2:5" s="39" customFormat="1" ht="19.95" customHeight="1">
      <c r="B126" s="50"/>
      <c r="C126" s="53"/>
      <c r="E126" s="52"/>
    </row>
    <row r="127" spans="2:5" s="39" customFormat="1" ht="19.95" customHeight="1">
      <c r="B127" s="50"/>
      <c r="C127" s="53"/>
      <c r="E127" s="52"/>
    </row>
    <row r="128" spans="2:5" s="39" customFormat="1" ht="19.95" customHeight="1">
      <c r="B128" s="50"/>
      <c r="C128" s="53"/>
      <c r="E128" s="52"/>
    </row>
    <row r="129" spans="2:5" s="39" customFormat="1" ht="19.95" customHeight="1">
      <c r="B129" s="50"/>
      <c r="C129" s="53"/>
      <c r="E129" s="52"/>
    </row>
    <row r="130" spans="2:5" s="39" customFormat="1" ht="19.95" customHeight="1">
      <c r="B130" s="50"/>
      <c r="C130" s="53"/>
      <c r="E130" s="52"/>
    </row>
    <row r="131" spans="2:5" s="39" customFormat="1" ht="19.95" customHeight="1">
      <c r="B131" s="50"/>
      <c r="C131" s="53"/>
      <c r="E131" s="52"/>
    </row>
    <row r="132" spans="2:5" s="39" customFormat="1" ht="19.95" customHeight="1">
      <c r="B132" s="50"/>
      <c r="C132" s="53"/>
      <c r="E132" s="52"/>
    </row>
    <row r="133" spans="2:5" s="39" customFormat="1" ht="19.95" customHeight="1">
      <c r="B133" s="50"/>
      <c r="C133" s="53"/>
      <c r="E133" s="52"/>
    </row>
    <row r="134" spans="2:5" s="39" customFormat="1" ht="19.95" customHeight="1">
      <c r="B134" s="50"/>
      <c r="C134" s="53"/>
      <c r="E134" s="52"/>
    </row>
    <row r="135" spans="2:5" s="39" customFormat="1" ht="19.95" customHeight="1">
      <c r="B135" s="50"/>
      <c r="C135" s="53"/>
      <c r="E135" s="52"/>
    </row>
    <row r="136" spans="2:5" s="39" customFormat="1" ht="19.95" customHeight="1">
      <c r="B136" s="50"/>
      <c r="C136" s="53"/>
      <c r="E136" s="52"/>
    </row>
    <row r="137" spans="2:5" s="39" customFormat="1" ht="19.95" customHeight="1">
      <c r="B137" s="50"/>
      <c r="C137" s="53"/>
      <c r="E137" s="52"/>
    </row>
    <row r="138" spans="2:5" s="39" customFormat="1" ht="19.95" customHeight="1">
      <c r="C138" s="53"/>
      <c r="E138" s="52"/>
    </row>
    <row r="139" spans="2:5" s="39" customFormat="1" ht="19.95" customHeight="1">
      <c r="C139" s="53"/>
      <c r="E139" s="52"/>
    </row>
    <row r="140" spans="2:5" s="39" customFormat="1" ht="19.95" customHeight="1">
      <c r="C140" s="53"/>
      <c r="E140" s="52"/>
    </row>
    <row r="141" spans="2:5" s="39" customFormat="1" ht="19.95" customHeight="1">
      <c r="C141" s="53"/>
      <c r="E141" s="52"/>
    </row>
    <row r="142" spans="2:5" s="39" customFormat="1" ht="19.95" customHeight="1">
      <c r="C142" s="53"/>
      <c r="E142" s="52"/>
    </row>
    <row r="143" spans="2:5" s="39" customFormat="1" ht="19.95" customHeight="1">
      <c r="C143" s="53"/>
      <c r="E143" s="52"/>
    </row>
    <row r="144" spans="2:5" s="39" customFormat="1" ht="19.95" customHeight="1">
      <c r="C144" s="53"/>
      <c r="E144" s="52"/>
    </row>
    <row r="145" spans="3:5" s="39" customFormat="1" ht="19.95" customHeight="1">
      <c r="C145" s="53"/>
      <c r="E145" s="52"/>
    </row>
    <row r="146" spans="3:5" s="39" customFormat="1" ht="19.95" customHeight="1">
      <c r="C146" s="53"/>
      <c r="E146" s="52"/>
    </row>
    <row r="147" spans="3:5" s="39" customFormat="1" ht="19.95" customHeight="1">
      <c r="C147" s="53"/>
      <c r="E147" s="52"/>
    </row>
    <row r="148" spans="3:5" s="39" customFormat="1" ht="19.95" customHeight="1">
      <c r="C148" s="53"/>
      <c r="E148" s="52"/>
    </row>
    <row r="149" spans="3:5" s="39" customFormat="1" ht="19.95" customHeight="1">
      <c r="C149" s="53"/>
      <c r="E149" s="52"/>
    </row>
    <row r="150" spans="3:5" s="39" customFormat="1" ht="19.95" customHeight="1">
      <c r="C150" s="53"/>
      <c r="E150" s="52"/>
    </row>
    <row r="151" spans="3:5" s="39" customFormat="1" ht="19.95" customHeight="1">
      <c r="C151" s="53"/>
      <c r="E151" s="52"/>
    </row>
    <row r="152" spans="3:5" s="39" customFormat="1" ht="19.95" customHeight="1">
      <c r="C152" s="53"/>
      <c r="E152" s="52"/>
    </row>
    <row r="153" spans="3:5" s="39" customFormat="1" ht="19.95" customHeight="1">
      <c r="C153" s="53"/>
      <c r="E153" s="52"/>
    </row>
    <row r="154" spans="3:5" s="39" customFormat="1" ht="19.95" customHeight="1">
      <c r="C154" s="53"/>
      <c r="E154" s="52"/>
    </row>
    <row r="155" spans="3:5" s="39" customFormat="1" ht="19.95" customHeight="1">
      <c r="C155" s="53"/>
      <c r="E155" s="52"/>
    </row>
    <row r="156" spans="3:5" s="39" customFormat="1" ht="19.95" customHeight="1">
      <c r="C156" s="53"/>
      <c r="E156" s="52"/>
    </row>
    <row r="157" spans="3:5" s="39" customFormat="1" ht="19.95" customHeight="1">
      <c r="C157" s="53"/>
      <c r="E157" s="52"/>
    </row>
    <row r="158" spans="3:5" s="39" customFormat="1" ht="19.95" customHeight="1">
      <c r="C158" s="53"/>
      <c r="E158" s="52"/>
    </row>
    <row r="159" spans="3:5" s="39" customFormat="1" ht="19.95" customHeight="1">
      <c r="C159" s="53"/>
      <c r="E159" s="52"/>
    </row>
    <row r="160" spans="3:5" s="39" customFormat="1" ht="19.95" customHeight="1">
      <c r="C160" s="53"/>
      <c r="E160" s="52"/>
    </row>
    <row r="161" spans="3:5" s="39" customFormat="1" ht="19.95" customHeight="1">
      <c r="C161" s="53"/>
      <c r="E161" s="52"/>
    </row>
    <row r="162" spans="3:5" s="39" customFormat="1" ht="19.95" customHeight="1">
      <c r="C162" s="53"/>
      <c r="E162" s="52"/>
    </row>
    <row r="163" spans="3:5" s="39" customFormat="1" ht="19.95" customHeight="1">
      <c r="C163" s="53"/>
      <c r="E163" s="52"/>
    </row>
    <row r="164" spans="3:5" s="39" customFormat="1" ht="19.95" customHeight="1">
      <c r="C164" s="53"/>
      <c r="E164" s="52"/>
    </row>
    <row r="165" spans="3:5" s="39" customFormat="1" ht="19.95" customHeight="1">
      <c r="C165" s="53"/>
      <c r="E165" s="52"/>
    </row>
    <row r="166" spans="3:5" s="39" customFormat="1" ht="19.95" customHeight="1">
      <c r="C166" s="53"/>
      <c r="E166" s="52"/>
    </row>
    <row r="167" spans="3:5" s="39" customFormat="1" ht="19.95" customHeight="1">
      <c r="C167" s="53"/>
      <c r="E167" s="52"/>
    </row>
    <row r="168" spans="3:5" s="39" customFormat="1" ht="19.95" customHeight="1">
      <c r="C168" s="53"/>
      <c r="E168" s="52"/>
    </row>
    <row r="169" spans="3:5" s="39" customFormat="1" ht="19.95" customHeight="1">
      <c r="C169" s="53"/>
      <c r="E169" s="52"/>
    </row>
    <row r="170" spans="3:5" s="39" customFormat="1" ht="19.95" customHeight="1">
      <c r="C170" s="53"/>
      <c r="E170" s="52"/>
    </row>
    <row r="171" spans="3:5" s="39" customFormat="1" ht="19.95" customHeight="1">
      <c r="C171" s="53"/>
      <c r="E171" s="52"/>
    </row>
    <row r="172" spans="3:5" s="39" customFormat="1" ht="19.95" customHeight="1">
      <c r="C172" s="53"/>
      <c r="E172" s="52"/>
    </row>
    <row r="173" spans="3:5" s="39" customFormat="1" ht="19.95" customHeight="1">
      <c r="C173" s="53"/>
      <c r="E173" s="52"/>
    </row>
    <row r="174" spans="3:5" s="39" customFormat="1" ht="19.95" customHeight="1">
      <c r="C174" s="53"/>
      <c r="E174" s="52"/>
    </row>
    <row r="175" spans="3:5" s="39" customFormat="1" ht="19.95" customHeight="1">
      <c r="C175" s="53"/>
      <c r="E175" s="52"/>
    </row>
    <row r="176" spans="3:5" s="39" customFormat="1" ht="19.95" customHeight="1">
      <c r="C176" s="53"/>
      <c r="E176" s="52"/>
    </row>
    <row r="177" spans="3:5" s="39" customFormat="1" ht="19.95" customHeight="1">
      <c r="C177" s="53"/>
      <c r="E177" s="52"/>
    </row>
    <row r="178" spans="3:5" s="39" customFormat="1" ht="19.95" customHeight="1">
      <c r="C178" s="53"/>
      <c r="E178" s="52"/>
    </row>
    <row r="179" spans="3:5" s="39" customFormat="1" ht="19.95" customHeight="1">
      <c r="C179" s="53"/>
      <c r="E179" s="52"/>
    </row>
    <row r="180" spans="3:5" s="39" customFormat="1" ht="19.95" customHeight="1">
      <c r="C180" s="53"/>
      <c r="E180" s="52"/>
    </row>
    <row r="181" spans="3:5" s="39" customFormat="1" ht="19.95" customHeight="1">
      <c r="C181" s="53"/>
      <c r="E181" s="52"/>
    </row>
    <row r="182" spans="3:5" s="39" customFormat="1" ht="19.95" customHeight="1">
      <c r="C182" s="53"/>
      <c r="E182" s="52"/>
    </row>
    <row r="183" spans="3:5" s="39" customFormat="1" ht="19.95" customHeight="1">
      <c r="C183" s="53"/>
      <c r="E183" s="52"/>
    </row>
    <row r="184" spans="3:5" s="39" customFormat="1" ht="19.95" customHeight="1">
      <c r="C184" s="53"/>
      <c r="E184" s="52"/>
    </row>
    <row r="185" spans="3:5" s="39" customFormat="1" ht="19.95" customHeight="1">
      <c r="C185" s="53"/>
      <c r="E185" s="52"/>
    </row>
    <row r="186" spans="3:5" s="39" customFormat="1" ht="19.95" customHeight="1">
      <c r="C186" s="53"/>
      <c r="E186" s="52"/>
    </row>
    <row r="187" spans="3:5" s="39" customFormat="1" ht="19.95" customHeight="1">
      <c r="C187" s="53"/>
      <c r="E187" s="52"/>
    </row>
    <row r="188" spans="3:5" s="39" customFormat="1" ht="19.95" customHeight="1">
      <c r="C188" s="53"/>
      <c r="E188" s="52"/>
    </row>
    <row r="189" spans="3:5" s="39" customFormat="1" ht="19.95" customHeight="1">
      <c r="C189" s="53"/>
      <c r="E189" s="52"/>
    </row>
    <row r="190" spans="3:5" s="39" customFormat="1" ht="19.95" customHeight="1">
      <c r="C190" s="53"/>
      <c r="E190" s="52"/>
    </row>
    <row r="191" spans="3:5" s="39" customFormat="1" ht="19.95" customHeight="1">
      <c r="C191" s="53"/>
      <c r="E191" s="52"/>
    </row>
    <row r="192" spans="3:5" s="39" customFormat="1" ht="19.95" customHeight="1">
      <c r="C192" s="53"/>
      <c r="E192" s="52"/>
    </row>
    <row r="193" spans="3:5" s="39" customFormat="1" ht="19.95" customHeight="1">
      <c r="C193" s="53"/>
      <c r="E193" s="52"/>
    </row>
    <row r="194" spans="3:5" s="39" customFormat="1" ht="19.95" customHeight="1">
      <c r="C194" s="53"/>
      <c r="E194" s="52"/>
    </row>
    <row r="195" spans="3:5" s="39" customFormat="1" ht="19.95" customHeight="1">
      <c r="C195" s="53"/>
      <c r="E195" s="52"/>
    </row>
    <row r="196" spans="3:5" s="39" customFormat="1" ht="19.95" customHeight="1">
      <c r="C196" s="53"/>
      <c r="E196" s="52"/>
    </row>
    <row r="197" spans="3:5" s="39" customFormat="1" ht="19.95" customHeight="1">
      <c r="C197" s="53"/>
      <c r="E197" s="52"/>
    </row>
    <row r="198" spans="3:5" s="39" customFormat="1" ht="19.95" customHeight="1">
      <c r="C198" s="53"/>
      <c r="E198" s="52"/>
    </row>
    <row r="199" spans="3:5" s="39" customFormat="1" ht="19.95" customHeight="1">
      <c r="C199" s="53"/>
      <c r="E199" s="52"/>
    </row>
    <row r="200" spans="3:5" s="39" customFormat="1" ht="19.95" customHeight="1">
      <c r="C200" s="53"/>
      <c r="E200" s="52"/>
    </row>
    <row r="201" spans="3:5" s="39" customFormat="1" ht="19.95" customHeight="1">
      <c r="C201" s="53"/>
      <c r="E201" s="52"/>
    </row>
    <row r="202" spans="3:5" s="39" customFormat="1" ht="19.95" customHeight="1">
      <c r="C202" s="53"/>
      <c r="E202" s="52"/>
    </row>
    <row r="203" spans="3:5" s="39" customFormat="1" ht="19.95" customHeight="1">
      <c r="C203" s="53"/>
      <c r="E203" s="52"/>
    </row>
    <row r="204" spans="3:5" s="39" customFormat="1" ht="19.95" customHeight="1">
      <c r="C204" s="53"/>
      <c r="E204" s="52"/>
    </row>
    <row r="205" spans="3:5" s="39" customFormat="1" ht="19.95" customHeight="1">
      <c r="C205" s="53"/>
      <c r="E205" s="52"/>
    </row>
    <row r="206" spans="3:5" s="39" customFormat="1" ht="19.95" customHeight="1">
      <c r="C206" s="53"/>
      <c r="E206" s="52"/>
    </row>
    <row r="207" spans="3:5" s="39" customFormat="1" ht="19.95" customHeight="1">
      <c r="C207" s="53"/>
      <c r="E207" s="52"/>
    </row>
    <row r="208" spans="3:5" s="39" customFormat="1" ht="19.95" customHeight="1">
      <c r="C208" s="53"/>
      <c r="E208" s="52"/>
    </row>
    <row r="209" spans="3:5" s="39" customFormat="1" ht="19.95" customHeight="1">
      <c r="C209" s="53"/>
      <c r="E209" s="52"/>
    </row>
    <row r="210" spans="3:5" s="39" customFormat="1" ht="19.95" customHeight="1">
      <c r="C210" s="53"/>
      <c r="E210" s="52"/>
    </row>
    <row r="211" spans="3:5" s="39" customFormat="1" ht="19.95" customHeight="1">
      <c r="C211" s="53"/>
      <c r="E211" s="52"/>
    </row>
    <row r="212" spans="3:5" s="39" customFormat="1" ht="19.95" customHeight="1">
      <c r="C212" s="53"/>
      <c r="E212" s="52"/>
    </row>
    <row r="213" spans="3:5" s="39" customFormat="1" ht="19.95" customHeight="1">
      <c r="C213" s="53"/>
      <c r="E213" s="52"/>
    </row>
    <row r="214" spans="3:5" s="39" customFormat="1" ht="19.95" customHeight="1">
      <c r="C214" s="53"/>
      <c r="E214" s="52"/>
    </row>
    <row r="215" spans="3:5" s="39" customFormat="1" ht="19.95" customHeight="1">
      <c r="C215" s="53"/>
      <c r="E215" s="52"/>
    </row>
    <row r="216" spans="3:5" s="39" customFormat="1" ht="19.95" customHeight="1">
      <c r="C216" s="53"/>
      <c r="E216" s="52"/>
    </row>
    <row r="217" spans="3:5" s="39" customFormat="1" ht="19.95" customHeight="1">
      <c r="C217" s="53"/>
      <c r="E217" s="52"/>
    </row>
    <row r="218" spans="3:5" s="39" customFormat="1" ht="19.95" customHeight="1">
      <c r="C218" s="53"/>
      <c r="E218" s="52"/>
    </row>
    <row r="219" spans="3:5" s="39" customFormat="1" ht="19.95" customHeight="1">
      <c r="C219" s="53"/>
      <c r="E219" s="52"/>
    </row>
    <row r="220" spans="3:5" s="39" customFormat="1" ht="19.95" customHeight="1">
      <c r="C220" s="53"/>
      <c r="E220" s="52"/>
    </row>
    <row r="221" spans="3:5" s="39" customFormat="1" ht="19.95" customHeight="1">
      <c r="C221" s="53"/>
      <c r="E221" s="52"/>
    </row>
    <row r="222" spans="3:5" s="39" customFormat="1" ht="19.95" customHeight="1">
      <c r="C222" s="53"/>
      <c r="E222" s="52"/>
    </row>
    <row r="223" spans="3:5" s="39" customFormat="1" ht="19.95" customHeight="1">
      <c r="C223" s="53"/>
      <c r="E223" s="52"/>
    </row>
    <row r="224" spans="3:5" s="39" customFormat="1" ht="19.95" customHeight="1">
      <c r="C224" s="53"/>
      <c r="E224" s="52"/>
    </row>
    <row r="225" spans="3:5" s="39" customFormat="1" ht="19.95" customHeight="1">
      <c r="C225" s="53"/>
      <c r="E225" s="52"/>
    </row>
    <row r="226" spans="3:5" s="39" customFormat="1" ht="19.95" customHeight="1">
      <c r="C226" s="53"/>
      <c r="E226" s="52"/>
    </row>
    <row r="227" spans="3:5" s="39" customFormat="1" ht="19.95" customHeight="1">
      <c r="C227" s="53"/>
      <c r="E227" s="52"/>
    </row>
    <row r="228" spans="3:5" s="39" customFormat="1" ht="19.95" customHeight="1">
      <c r="C228" s="53"/>
      <c r="E228" s="52"/>
    </row>
    <row r="229" spans="3:5" s="39" customFormat="1" ht="19.95" customHeight="1">
      <c r="C229" s="53"/>
      <c r="E229" s="52"/>
    </row>
    <row r="230" spans="3:5" s="39" customFormat="1" ht="19.95" customHeight="1">
      <c r="C230" s="53"/>
      <c r="E230" s="52"/>
    </row>
    <row r="231" spans="3:5" s="39" customFormat="1" ht="19.95" customHeight="1">
      <c r="C231" s="53"/>
      <c r="E231" s="52"/>
    </row>
    <row r="232" spans="3:5" s="39" customFormat="1" ht="19.95" customHeight="1">
      <c r="C232" s="53"/>
      <c r="E232" s="52"/>
    </row>
    <row r="233" spans="3:5" s="39" customFormat="1" ht="19.95" customHeight="1">
      <c r="C233" s="53"/>
      <c r="E233" s="52"/>
    </row>
    <row r="234" spans="3:5" s="39" customFormat="1" ht="19.95" customHeight="1">
      <c r="C234" s="53"/>
      <c r="E234" s="52"/>
    </row>
    <row r="235" spans="3:5" s="39" customFormat="1" ht="19.95" customHeight="1">
      <c r="C235" s="53"/>
      <c r="E235" s="52"/>
    </row>
    <row r="236" spans="3:5" s="39" customFormat="1" ht="19.95" customHeight="1">
      <c r="C236" s="53"/>
      <c r="E236" s="52"/>
    </row>
    <row r="237" spans="3:5" s="39" customFormat="1" ht="19.95" customHeight="1">
      <c r="C237" s="53"/>
      <c r="E237" s="52"/>
    </row>
    <row r="238" spans="3:5" s="39" customFormat="1" ht="19.95" customHeight="1">
      <c r="C238" s="53"/>
      <c r="E238" s="52"/>
    </row>
    <row r="239" spans="3:5" s="39" customFormat="1" ht="19.95" customHeight="1">
      <c r="C239" s="53"/>
      <c r="E239" s="52"/>
    </row>
    <row r="240" spans="3:5" s="39" customFormat="1" ht="19.95" customHeight="1">
      <c r="C240" s="53"/>
      <c r="E240" s="52"/>
    </row>
    <row r="241" spans="3:5" s="39" customFormat="1" ht="19.95" customHeight="1">
      <c r="C241" s="53"/>
      <c r="E241" s="52"/>
    </row>
    <row r="242" spans="3:5" s="39" customFormat="1" ht="19.95" customHeight="1">
      <c r="C242" s="53"/>
      <c r="E242" s="52"/>
    </row>
    <row r="243" spans="3:5" s="39" customFormat="1" ht="19.95" customHeight="1">
      <c r="C243" s="53"/>
      <c r="E243" s="52"/>
    </row>
    <row r="244" spans="3:5" s="39" customFormat="1" ht="19.95" customHeight="1">
      <c r="C244" s="53"/>
      <c r="E244" s="52"/>
    </row>
    <row r="245" spans="3:5" s="39" customFormat="1" ht="19.95" customHeight="1">
      <c r="C245" s="53"/>
      <c r="E245" s="52"/>
    </row>
    <row r="246" spans="3:5" s="39" customFormat="1" ht="19.95" customHeight="1">
      <c r="C246" s="53"/>
      <c r="E246" s="52"/>
    </row>
    <row r="247" spans="3:5" s="39" customFormat="1" ht="19.95" customHeight="1">
      <c r="C247" s="53"/>
      <c r="E247" s="52"/>
    </row>
    <row r="248" spans="3:5" s="39" customFormat="1" ht="19.95" customHeight="1">
      <c r="C248" s="53"/>
      <c r="E248" s="52"/>
    </row>
    <row r="249" spans="3:5" s="39" customFormat="1" ht="19.95" customHeight="1">
      <c r="C249" s="53"/>
      <c r="E249" s="52"/>
    </row>
    <row r="250" spans="3:5" s="39" customFormat="1" ht="19.95" customHeight="1">
      <c r="C250" s="53"/>
      <c r="E250" s="52"/>
    </row>
    <row r="251" spans="3:5" s="39" customFormat="1" ht="19.95" customHeight="1">
      <c r="C251" s="53"/>
      <c r="E251" s="52"/>
    </row>
    <row r="252" spans="3:5" s="39" customFormat="1" ht="19.95" customHeight="1">
      <c r="C252" s="53"/>
      <c r="E252" s="52"/>
    </row>
    <row r="253" spans="3:5" s="39" customFormat="1" ht="19.95" customHeight="1">
      <c r="C253" s="53"/>
      <c r="E253" s="52"/>
    </row>
    <row r="254" spans="3:5" s="39" customFormat="1" ht="19.95" customHeight="1">
      <c r="C254" s="53"/>
      <c r="E254" s="52"/>
    </row>
    <row r="255" spans="3:5" s="39" customFormat="1" ht="19.95" customHeight="1">
      <c r="C255" s="53"/>
      <c r="E255" s="52"/>
    </row>
    <row r="256" spans="3:5" s="39" customFormat="1" ht="19.95" customHeight="1">
      <c r="C256" s="53"/>
      <c r="E256" s="52"/>
    </row>
    <row r="257" spans="3:5" s="39" customFormat="1" ht="19.95" customHeight="1">
      <c r="C257" s="53"/>
      <c r="E257" s="52"/>
    </row>
    <row r="258" spans="3:5" s="39" customFormat="1" ht="19.95" customHeight="1">
      <c r="C258" s="53"/>
      <c r="E258" s="52"/>
    </row>
    <row r="259" spans="3:5" s="39" customFormat="1" ht="19.95" customHeight="1">
      <c r="C259" s="53"/>
      <c r="E259" s="52"/>
    </row>
    <row r="260" spans="3:5" s="39" customFormat="1" ht="19.95" customHeight="1">
      <c r="C260" s="53"/>
      <c r="E260" s="52"/>
    </row>
    <row r="261" spans="3:5" s="39" customFormat="1" ht="19.95" customHeight="1">
      <c r="C261" s="53"/>
      <c r="E261" s="52"/>
    </row>
    <row r="262" spans="3:5" s="39" customFormat="1" ht="19.95" customHeight="1">
      <c r="C262" s="53"/>
      <c r="E262" s="52"/>
    </row>
    <row r="263" spans="3:5" s="39" customFormat="1" ht="19.95" customHeight="1">
      <c r="C263" s="53"/>
      <c r="E263" s="52"/>
    </row>
    <row r="264" spans="3:5" s="39" customFormat="1" ht="19.95" customHeight="1">
      <c r="C264" s="53"/>
      <c r="E264" s="52"/>
    </row>
    <row r="265" spans="3:5" s="39" customFormat="1" ht="19.95" customHeight="1">
      <c r="C265" s="53"/>
      <c r="E265" s="52"/>
    </row>
    <row r="266" spans="3:5" s="39" customFormat="1" ht="19.95" customHeight="1">
      <c r="C266" s="53"/>
      <c r="E266" s="52"/>
    </row>
    <row r="267" spans="3:5" s="39" customFormat="1" ht="19.95" customHeight="1">
      <c r="C267" s="53"/>
      <c r="E267" s="52"/>
    </row>
    <row r="268" spans="3:5" s="39" customFormat="1" ht="19.95" customHeight="1">
      <c r="C268" s="53"/>
      <c r="E268" s="52"/>
    </row>
    <row r="269" spans="3:5" s="39" customFormat="1" ht="19.95" customHeight="1">
      <c r="C269" s="53"/>
      <c r="E269" s="52"/>
    </row>
    <row r="270" spans="3:5" s="39" customFormat="1" ht="19.95" customHeight="1">
      <c r="C270" s="53"/>
      <c r="E270" s="52"/>
    </row>
    <row r="271" spans="3:5" s="39" customFormat="1" ht="19.95" customHeight="1">
      <c r="C271" s="53"/>
      <c r="E271" s="52"/>
    </row>
    <row r="272" spans="3:5" s="39" customFormat="1" ht="19.95" customHeight="1">
      <c r="C272" s="53"/>
      <c r="E272" s="52"/>
    </row>
    <row r="273" spans="3:5" s="39" customFormat="1" ht="19.95" customHeight="1">
      <c r="C273" s="53"/>
      <c r="E273" s="52"/>
    </row>
    <row r="274" spans="3:5" s="39" customFormat="1" ht="19.95" customHeight="1">
      <c r="C274" s="53"/>
      <c r="E274" s="52"/>
    </row>
    <row r="275" spans="3:5" s="39" customFormat="1" ht="19.95" customHeight="1">
      <c r="C275" s="53"/>
      <c r="E275" s="52"/>
    </row>
    <row r="276" spans="3:5" s="39" customFormat="1" ht="19.95" customHeight="1">
      <c r="C276" s="53"/>
      <c r="E276" s="52"/>
    </row>
    <row r="277" spans="3:5" s="39" customFormat="1" ht="19.95" customHeight="1">
      <c r="C277" s="53"/>
      <c r="E277" s="52"/>
    </row>
    <row r="278" spans="3:5" s="39" customFormat="1" ht="19.95" customHeight="1">
      <c r="C278" s="53"/>
      <c r="E278" s="52"/>
    </row>
    <row r="279" spans="3:5" s="39" customFormat="1" ht="19.95" customHeight="1">
      <c r="C279" s="53"/>
      <c r="E279" s="52"/>
    </row>
    <row r="280" spans="3:5" s="39" customFormat="1" ht="19.95" customHeight="1">
      <c r="C280" s="53"/>
      <c r="E280" s="52"/>
    </row>
    <row r="281" spans="3:5" s="39" customFormat="1" ht="19.95" customHeight="1">
      <c r="C281" s="53"/>
      <c r="E281" s="52"/>
    </row>
    <row r="282" spans="3:5" s="39" customFormat="1" ht="19.95" customHeight="1">
      <c r="C282" s="53"/>
      <c r="E282" s="52"/>
    </row>
    <row r="283" spans="3:5" s="39" customFormat="1" ht="19.95" customHeight="1">
      <c r="C283" s="53"/>
      <c r="E283" s="52"/>
    </row>
    <row r="284" spans="3:5" s="39" customFormat="1" ht="19.95" customHeight="1">
      <c r="C284" s="53"/>
      <c r="E284" s="52"/>
    </row>
    <row r="285" spans="3:5" s="39" customFormat="1" ht="19.95" customHeight="1">
      <c r="C285" s="53"/>
      <c r="E285" s="52"/>
    </row>
    <row r="286" spans="3:5" s="39" customFormat="1" ht="19.95" customHeight="1">
      <c r="C286" s="53"/>
      <c r="E286" s="52"/>
    </row>
    <row r="287" spans="3:5" s="39" customFormat="1" ht="19.95" customHeight="1">
      <c r="C287" s="53"/>
      <c r="E287" s="52"/>
    </row>
    <row r="288" spans="3:5" s="39" customFormat="1" ht="19.95" customHeight="1">
      <c r="C288" s="53"/>
      <c r="E288" s="52"/>
    </row>
    <row r="289" spans="3:5" s="39" customFormat="1" ht="19.95" customHeight="1">
      <c r="C289" s="53"/>
      <c r="E289" s="52"/>
    </row>
    <row r="290" spans="3:5" s="39" customFormat="1" ht="19.95" customHeight="1">
      <c r="C290" s="53"/>
      <c r="E290" s="52"/>
    </row>
    <row r="291" spans="3:5" s="39" customFormat="1" ht="19.95" customHeight="1">
      <c r="C291" s="53"/>
      <c r="E291" s="52"/>
    </row>
    <row r="292" spans="3:5" s="39" customFormat="1" ht="19.95" customHeight="1">
      <c r="C292" s="53"/>
      <c r="E292" s="52"/>
    </row>
    <row r="293" spans="3:5" s="39" customFormat="1" ht="19.95" customHeight="1">
      <c r="C293" s="53"/>
      <c r="E293" s="52"/>
    </row>
    <row r="294" spans="3:5" s="39" customFormat="1" ht="19.95" customHeight="1">
      <c r="C294" s="53"/>
      <c r="E294" s="52"/>
    </row>
    <row r="295" spans="3:5" s="39" customFormat="1" ht="19.95" customHeight="1">
      <c r="C295" s="53"/>
      <c r="E295" s="52"/>
    </row>
    <row r="296" spans="3:5" s="39" customFormat="1" ht="19.95" customHeight="1">
      <c r="C296" s="53"/>
      <c r="E296" s="52"/>
    </row>
    <row r="297" spans="3:5" s="39" customFormat="1" ht="19.95" customHeight="1">
      <c r="C297" s="53"/>
      <c r="E297" s="52"/>
    </row>
    <row r="298" spans="3:5" s="39" customFormat="1" ht="19.95" customHeight="1">
      <c r="C298" s="53"/>
      <c r="E298" s="52"/>
    </row>
    <row r="299" spans="3:5" s="39" customFormat="1" ht="19.95" customHeight="1">
      <c r="C299" s="53"/>
      <c r="E299" s="52"/>
    </row>
    <row r="300" spans="3:5" s="39" customFormat="1" ht="19.95" customHeight="1">
      <c r="C300" s="53"/>
      <c r="E300" s="52"/>
    </row>
    <row r="301" spans="3:5" s="39" customFormat="1" ht="19.95" customHeight="1">
      <c r="C301" s="53"/>
      <c r="E301" s="52"/>
    </row>
    <row r="302" spans="3:5" s="39" customFormat="1" ht="19.95" customHeight="1">
      <c r="C302" s="53"/>
      <c r="E302" s="52"/>
    </row>
    <row r="303" spans="3:5" s="39" customFormat="1" ht="19.95" customHeight="1">
      <c r="C303" s="53"/>
      <c r="E303" s="52"/>
    </row>
    <row r="304" spans="3:5" s="39" customFormat="1" ht="19.95" customHeight="1">
      <c r="C304" s="53"/>
      <c r="E304" s="52"/>
    </row>
    <row r="305" spans="3:5" s="39" customFormat="1" ht="19.95" customHeight="1">
      <c r="C305" s="53"/>
      <c r="E305" s="52"/>
    </row>
    <row r="306" spans="3:5" s="39" customFormat="1" ht="19.95" customHeight="1">
      <c r="C306" s="53"/>
      <c r="E306" s="52"/>
    </row>
    <row r="307" spans="3:5" s="39" customFormat="1" ht="19.95" customHeight="1">
      <c r="C307" s="53"/>
      <c r="E307" s="52"/>
    </row>
    <row r="308" spans="3:5" s="39" customFormat="1" ht="19.95" customHeight="1">
      <c r="C308" s="53"/>
      <c r="E308" s="52"/>
    </row>
    <row r="309" spans="3:5" s="39" customFormat="1" ht="19.95" customHeight="1">
      <c r="C309" s="53"/>
      <c r="E309" s="52"/>
    </row>
    <row r="310" spans="3:5" s="39" customFormat="1" ht="19.95" customHeight="1">
      <c r="C310" s="53"/>
      <c r="E310" s="52"/>
    </row>
    <row r="311" spans="3:5" s="39" customFormat="1" ht="19.95" customHeight="1">
      <c r="C311" s="53"/>
      <c r="E311" s="52"/>
    </row>
    <row r="312" spans="3:5" s="39" customFormat="1" ht="19.95" customHeight="1">
      <c r="C312" s="53"/>
      <c r="E312" s="52"/>
    </row>
    <row r="313" spans="3:5" s="39" customFormat="1" ht="19.95" customHeight="1">
      <c r="C313" s="53"/>
      <c r="E313" s="52"/>
    </row>
    <row r="314" spans="3:5" s="39" customFormat="1" ht="19.95" customHeight="1">
      <c r="C314" s="53"/>
      <c r="E314" s="52"/>
    </row>
    <row r="315" spans="3:5" s="39" customFormat="1" ht="19.95" customHeight="1">
      <c r="C315" s="53"/>
      <c r="E315" s="52"/>
    </row>
    <row r="316" spans="3:5" s="39" customFormat="1" ht="19.95" customHeight="1">
      <c r="C316" s="53"/>
      <c r="E316" s="52"/>
    </row>
    <row r="317" spans="3:5" s="39" customFormat="1" ht="19.95" customHeight="1">
      <c r="C317" s="53"/>
      <c r="E317" s="52"/>
    </row>
    <row r="318" spans="3:5" s="39" customFormat="1" ht="19.95" customHeight="1">
      <c r="C318" s="53"/>
      <c r="E318" s="52"/>
    </row>
    <row r="319" spans="3:5" s="39" customFormat="1" ht="19.95" customHeight="1">
      <c r="C319" s="53"/>
      <c r="E319" s="52"/>
    </row>
    <row r="320" spans="3:5" s="39" customFormat="1" ht="19.95" customHeight="1">
      <c r="C320" s="53"/>
      <c r="E320" s="52"/>
    </row>
    <row r="321" spans="3:5" s="39" customFormat="1" ht="19.95" customHeight="1">
      <c r="C321" s="53"/>
      <c r="E321" s="52"/>
    </row>
    <row r="322" spans="3:5" s="39" customFormat="1" ht="19.95" customHeight="1">
      <c r="C322" s="53"/>
      <c r="E322" s="52"/>
    </row>
    <row r="323" spans="3:5" s="39" customFormat="1" ht="19.95" customHeight="1">
      <c r="C323" s="53"/>
      <c r="E323" s="52"/>
    </row>
    <row r="324" spans="3:5" s="39" customFormat="1" ht="19.95" customHeight="1">
      <c r="C324" s="53"/>
      <c r="E324" s="52"/>
    </row>
    <row r="325" spans="3:5" s="39" customFormat="1" ht="19.95" customHeight="1">
      <c r="C325" s="53"/>
      <c r="E325" s="52"/>
    </row>
    <row r="326" spans="3:5" s="39" customFormat="1" ht="19.95" customHeight="1">
      <c r="C326" s="53"/>
      <c r="E326" s="52"/>
    </row>
    <row r="327" spans="3:5" s="39" customFormat="1" ht="19.95" customHeight="1">
      <c r="C327" s="53"/>
      <c r="E327" s="52"/>
    </row>
    <row r="328" spans="3:5" s="39" customFormat="1" ht="19.95" customHeight="1">
      <c r="C328" s="53"/>
      <c r="E328" s="52"/>
    </row>
    <row r="329" spans="3:5" s="39" customFormat="1" ht="19.95" customHeight="1">
      <c r="C329" s="53"/>
      <c r="E329" s="52"/>
    </row>
    <row r="330" spans="3:5" s="39" customFormat="1" ht="19.95" customHeight="1">
      <c r="C330" s="53"/>
      <c r="E330" s="52"/>
    </row>
    <row r="331" spans="3:5" s="39" customFormat="1" ht="19.95" customHeight="1">
      <c r="C331" s="53"/>
      <c r="E331" s="52"/>
    </row>
    <row r="332" spans="3:5" s="39" customFormat="1" ht="19.95" customHeight="1">
      <c r="C332" s="53"/>
      <c r="E332" s="52"/>
    </row>
    <row r="333" spans="3:5" s="39" customFormat="1" ht="19.95" customHeight="1">
      <c r="C333" s="53"/>
      <c r="E333" s="52"/>
    </row>
    <row r="334" spans="3:5" s="39" customFormat="1" ht="19.95" customHeight="1">
      <c r="C334" s="53"/>
      <c r="E334" s="52"/>
    </row>
    <row r="335" spans="3:5" s="39" customFormat="1" ht="19.95" customHeight="1">
      <c r="C335" s="53"/>
      <c r="E335" s="52"/>
    </row>
    <row r="336" spans="3:5" s="39" customFormat="1" ht="19.95" customHeight="1">
      <c r="C336" s="53"/>
      <c r="E336" s="52"/>
    </row>
    <row r="337" spans="3:5" s="39" customFormat="1" ht="19.95" customHeight="1">
      <c r="C337" s="53"/>
      <c r="E337" s="52"/>
    </row>
    <row r="338" spans="3:5" s="39" customFormat="1" ht="19.95" customHeight="1">
      <c r="C338" s="53"/>
      <c r="E338" s="52"/>
    </row>
    <row r="339" spans="3:5" s="39" customFormat="1" ht="19.95" customHeight="1">
      <c r="C339" s="53"/>
      <c r="E339" s="52"/>
    </row>
    <row r="340" spans="3:5" s="39" customFormat="1" ht="19.95" customHeight="1">
      <c r="C340" s="53"/>
      <c r="E340" s="52"/>
    </row>
    <row r="341" spans="3:5" s="39" customFormat="1" ht="19.95" customHeight="1">
      <c r="C341" s="53"/>
      <c r="E341" s="52"/>
    </row>
    <row r="342" spans="3:5" s="39" customFormat="1" ht="19.95" customHeight="1">
      <c r="C342" s="53"/>
      <c r="E342" s="52"/>
    </row>
    <row r="343" spans="3:5" s="39" customFormat="1" ht="19.95" customHeight="1">
      <c r="C343" s="53"/>
      <c r="E343" s="52"/>
    </row>
    <row r="344" spans="3:5" s="39" customFormat="1" ht="19.95" customHeight="1">
      <c r="C344" s="53"/>
      <c r="E344" s="52"/>
    </row>
    <row r="345" spans="3:5" s="39" customFormat="1" ht="19.95" customHeight="1">
      <c r="C345" s="53"/>
      <c r="E345" s="52"/>
    </row>
    <row r="346" spans="3:5" s="39" customFormat="1" ht="19.95" customHeight="1">
      <c r="C346" s="53"/>
      <c r="E346" s="52"/>
    </row>
    <row r="347" spans="3:5" s="39" customFormat="1" ht="19.95" customHeight="1">
      <c r="C347" s="53"/>
      <c r="E347" s="52"/>
    </row>
    <row r="348" spans="3:5" s="39" customFormat="1" ht="19.95" customHeight="1">
      <c r="C348" s="53"/>
      <c r="E348" s="52"/>
    </row>
    <row r="349" spans="3:5" s="39" customFormat="1" ht="19.95" customHeight="1">
      <c r="C349" s="53"/>
      <c r="E349" s="52"/>
    </row>
    <row r="350" spans="3:5" s="39" customFormat="1" ht="19.95" customHeight="1">
      <c r="C350" s="53"/>
      <c r="E350" s="52"/>
    </row>
    <row r="351" spans="3:5" s="39" customFormat="1" ht="19.95" customHeight="1">
      <c r="C351" s="53"/>
      <c r="E351" s="52"/>
    </row>
    <row r="352" spans="3:5" s="39" customFormat="1" ht="19.95" customHeight="1">
      <c r="C352" s="53"/>
      <c r="E352" s="52"/>
    </row>
    <row r="353" spans="3:5" s="39" customFormat="1" ht="19.95" customHeight="1">
      <c r="C353" s="53"/>
      <c r="E353" s="52"/>
    </row>
    <row r="354" spans="3:5" s="39" customFormat="1" ht="19.95" customHeight="1">
      <c r="C354" s="53"/>
      <c r="E354" s="52"/>
    </row>
    <row r="355" spans="3:5" s="39" customFormat="1" ht="19.95" customHeight="1">
      <c r="C355" s="53"/>
      <c r="E355" s="52"/>
    </row>
    <row r="356" spans="3:5" s="39" customFormat="1" ht="19.95" customHeight="1">
      <c r="C356" s="53"/>
      <c r="E356" s="52"/>
    </row>
    <row r="357" spans="3:5" s="39" customFormat="1" ht="19.95" customHeight="1">
      <c r="C357" s="53"/>
      <c r="E357" s="52"/>
    </row>
    <row r="358" spans="3:5" s="39" customFormat="1" ht="19.95" customHeight="1">
      <c r="C358" s="53"/>
      <c r="E358" s="52"/>
    </row>
    <row r="359" spans="3:5" s="39" customFormat="1" ht="19.95" customHeight="1">
      <c r="C359" s="53"/>
      <c r="E359" s="52"/>
    </row>
    <row r="360" spans="3:5" s="39" customFormat="1" ht="19.95" customHeight="1">
      <c r="C360" s="53"/>
      <c r="E360" s="52"/>
    </row>
    <row r="361" spans="3:5" s="39" customFormat="1" ht="19.95" customHeight="1">
      <c r="C361" s="53"/>
      <c r="E361" s="52"/>
    </row>
    <row r="362" spans="3:5" s="39" customFormat="1" ht="19.95" customHeight="1">
      <c r="C362" s="53"/>
      <c r="E362" s="52"/>
    </row>
    <row r="363" spans="3:5" s="39" customFormat="1" ht="19.95" customHeight="1">
      <c r="C363" s="53"/>
      <c r="E363" s="52"/>
    </row>
    <row r="364" spans="3:5" s="39" customFormat="1" ht="19.95" customHeight="1">
      <c r="C364" s="53"/>
      <c r="E364" s="52"/>
    </row>
    <row r="365" spans="3:5" s="39" customFormat="1" ht="19.95" customHeight="1">
      <c r="C365" s="53"/>
      <c r="E365" s="52"/>
    </row>
    <row r="366" spans="3:5" s="39" customFormat="1" ht="19.95" customHeight="1">
      <c r="C366" s="53"/>
      <c r="E366" s="52"/>
    </row>
    <row r="367" spans="3:5" s="39" customFormat="1" ht="19.95" customHeight="1">
      <c r="C367" s="53"/>
      <c r="E367" s="52"/>
    </row>
    <row r="368" spans="3:5" s="39" customFormat="1" ht="19.95" customHeight="1">
      <c r="C368" s="53"/>
      <c r="E368" s="52"/>
    </row>
    <row r="369" spans="3:5" s="39" customFormat="1" ht="19.95" customHeight="1">
      <c r="C369" s="53"/>
      <c r="E369" s="52"/>
    </row>
    <row r="370" spans="3:5" s="39" customFormat="1" ht="19.95" customHeight="1">
      <c r="C370" s="53"/>
      <c r="E370" s="52"/>
    </row>
    <row r="371" spans="3:5" s="39" customFormat="1" ht="19.95" customHeight="1">
      <c r="C371" s="53"/>
      <c r="E371" s="52"/>
    </row>
    <row r="372" spans="3:5" s="39" customFormat="1" ht="19.95" customHeight="1">
      <c r="C372" s="53"/>
      <c r="E372" s="52"/>
    </row>
    <row r="373" spans="3:5" s="39" customFormat="1" ht="19.95" customHeight="1">
      <c r="C373" s="53"/>
      <c r="E373" s="52"/>
    </row>
    <row r="374" spans="3:5" s="39" customFormat="1" ht="19.95" customHeight="1">
      <c r="C374" s="53"/>
      <c r="E374" s="52"/>
    </row>
    <row r="375" spans="3:5" s="39" customFormat="1" ht="19.95" customHeight="1">
      <c r="C375" s="53"/>
      <c r="E375" s="52"/>
    </row>
    <row r="376" spans="3:5" s="39" customFormat="1" ht="19.95" customHeight="1">
      <c r="C376" s="53"/>
      <c r="E376" s="52"/>
    </row>
    <row r="377" spans="3:5" s="39" customFormat="1" ht="19.95" customHeight="1">
      <c r="C377" s="53"/>
      <c r="E377" s="52"/>
    </row>
    <row r="378" spans="3:5" s="39" customFormat="1" ht="19.95" customHeight="1">
      <c r="C378" s="53"/>
      <c r="E378" s="52"/>
    </row>
    <row r="379" spans="3:5" s="39" customFormat="1" ht="19.95" customHeight="1">
      <c r="C379" s="53"/>
      <c r="E379" s="52"/>
    </row>
    <row r="380" spans="3:5" s="39" customFormat="1" ht="19.95" customHeight="1">
      <c r="C380" s="53"/>
      <c r="E380" s="52"/>
    </row>
    <row r="381" spans="3:5" s="39" customFormat="1" ht="19.95" customHeight="1">
      <c r="C381" s="53"/>
      <c r="E381" s="52"/>
    </row>
    <row r="382" spans="3:5" s="39" customFormat="1" ht="19.95" customHeight="1">
      <c r="C382" s="53"/>
      <c r="E382" s="52"/>
    </row>
    <row r="383" spans="3:5" s="39" customFormat="1" ht="19.95" customHeight="1">
      <c r="C383" s="53"/>
      <c r="E383" s="52"/>
    </row>
    <row r="384" spans="3:5" s="39" customFormat="1" ht="19.95" customHeight="1">
      <c r="C384" s="53"/>
      <c r="E384" s="52"/>
    </row>
    <row r="385" spans="3:5" s="39" customFormat="1" ht="19.95" customHeight="1">
      <c r="C385" s="53"/>
      <c r="E385" s="52"/>
    </row>
    <row r="386" spans="3:5" s="39" customFormat="1" ht="19.95" customHeight="1">
      <c r="C386" s="53"/>
      <c r="E386" s="52"/>
    </row>
    <row r="387" spans="3:5" s="39" customFormat="1" ht="19.95" customHeight="1">
      <c r="C387" s="53"/>
      <c r="E387" s="52"/>
    </row>
    <row r="388" spans="3:5" s="39" customFormat="1" ht="19.95" customHeight="1">
      <c r="C388" s="53"/>
      <c r="E388" s="52"/>
    </row>
    <row r="389" spans="3:5" s="39" customFormat="1" ht="19.95" customHeight="1">
      <c r="C389" s="53"/>
      <c r="E389" s="52"/>
    </row>
    <row r="390" spans="3:5" s="39" customFormat="1" ht="19.95" customHeight="1">
      <c r="C390" s="53"/>
      <c r="E390" s="52"/>
    </row>
    <row r="391" spans="3:5" s="39" customFormat="1" ht="19.95" customHeight="1">
      <c r="C391" s="53"/>
      <c r="E391" s="52"/>
    </row>
    <row r="392" spans="3:5" s="39" customFormat="1" ht="19.95" customHeight="1">
      <c r="C392" s="53"/>
      <c r="E392" s="52"/>
    </row>
    <row r="393" spans="3:5" s="39" customFormat="1" ht="19.95" customHeight="1">
      <c r="C393" s="53"/>
      <c r="E393" s="52"/>
    </row>
    <row r="394" spans="3:5" s="39" customFormat="1" ht="19.95" customHeight="1">
      <c r="C394" s="53"/>
      <c r="E394" s="52"/>
    </row>
    <row r="395" spans="3:5" s="39" customFormat="1" ht="19.95" customHeight="1">
      <c r="C395" s="53"/>
      <c r="E395" s="52"/>
    </row>
    <row r="396" spans="3:5" s="39" customFormat="1" ht="19.95" customHeight="1">
      <c r="C396" s="53"/>
      <c r="E396" s="52"/>
    </row>
    <row r="397" spans="3:5" s="39" customFormat="1" ht="19.95" customHeight="1">
      <c r="C397" s="53"/>
      <c r="E397" s="52"/>
    </row>
    <row r="398" spans="3:5" s="39" customFormat="1" ht="19.95" customHeight="1">
      <c r="C398" s="53"/>
      <c r="E398" s="52"/>
    </row>
    <row r="399" spans="3:5" s="39" customFormat="1" ht="19.95" customHeight="1">
      <c r="C399" s="53"/>
      <c r="E399" s="52"/>
    </row>
    <row r="400" spans="3:5" s="39" customFormat="1" ht="19.95" customHeight="1">
      <c r="C400" s="53"/>
      <c r="E400" s="52"/>
    </row>
    <row r="401" spans="3:5" s="39" customFormat="1" ht="19.95" customHeight="1">
      <c r="C401" s="53"/>
      <c r="E401" s="52"/>
    </row>
    <row r="402" spans="3:5" s="39" customFormat="1" ht="19.95" customHeight="1">
      <c r="C402" s="53"/>
      <c r="E402" s="52"/>
    </row>
    <row r="403" spans="3:5" s="39" customFormat="1" ht="19.95" customHeight="1">
      <c r="C403" s="53"/>
      <c r="E403" s="52"/>
    </row>
    <row r="404" spans="3:5" s="39" customFormat="1" ht="19.95" customHeight="1">
      <c r="C404" s="53"/>
      <c r="E404" s="52"/>
    </row>
    <row r="405" spans="3:5" s="39" customFormat="1" ht="19.95" customHeight="1">
      <c r="C405" s="53"/>
      <c r="E405" s="52"/>
    </row>
    <row r="406" spans="3:5" s="39" customFormat="1" ht="19.95" customHeight="1">
      <c r="C406" s="53"/>
      <c r="E406" s="52"/>
    </row>
    <row r="407" spans="3:5" s="39" customFormat="1" ht="19.95" customHeight="1">
      <c r="C407" s="53"/>
      <c r="E407" s="52"/>
    </row>
    <row r="408" spans="3:5" s="39" customFormat="1" ht="19.95" customHeight="1">
      <c r="C408" s="53"/>
      <c r="E408" s="52"/>
    </row>
    <row r="409" spans="3:5" s="39" customFormat="1" ht="19.95" customHeight="1">
      <c r="C409" s="53"/>
      <c r="E409" s="52"/>
    </row>
    <row r="410" spans="3:5" s="39" customFormat="1" ht="19.95" customHeight="1">
      <c r="C410" s="53"/>
      <c r="E410" s="52"/>
    </row>
    <row r="411" spans="3:5" s="39" customFormat="1" ht="19.95" customHeight="1">
      <c r="C411" s="53"/>
      <c r="E411" s="52"/>
    </row>
    <row r="412" spans="3:5" s="39" customFormat="1" ht="19.95" customHeight="1">
      <c r="C412" s="53"/>
      <c r="E412" s="52"/>
    </row>
    <row r="413" spans="3:5" s="39" customFormat="1" ht="19.95" customHeight="1">
      <c r="C413" s="53"/>
      <c r="E413" s="52"/>
    </row>
    <row r="414" spans="3:5" s="39" customFormat="1" ht="19.95" customHeight="1">
      <c r="C414" s="53"/>
      <c r="E414" s="52"/>
    </row>
    <row r="415" spans="3:5" s="39" customFormat="1" ht="19.95" customHeight="1">
      <c r="C415" s="53"/>
      <c r="E415" s="52"/>
    </row>
    <row r="416" spans="3:5" s="39" customFormat="1" ht="19.95" customHeight="1">
      <c r="C416" s="53"/>
      <c r="E416" s="52"/>
    </row>
    <row r="417" spans="3:5" s="39" customFormat="1" ht="19.95" customHeight="1">
      <c r="C417" s="53"/>
      <c r="E417" s="52"/>
    </row>
    <row r="418" spans="3:5" s="39" customFormat="1" ht="19.95" customHeight="1">
      <c r="C418" s="53"/>
      <c r="E418" s="52"/>
    </row>
    <row r="419" spans="3:5" s="39" customFormat="1" ht="19.95" customHeight="1">
      <c r="C419" s="53"/>
      <c r="E419" s="52"/>
    </row>
    <row r="420" spans="3:5" s="39" customFormat="1" ht="19.95" customHeight="1">
      <c r="C420" s="53"/>
      <c r="E420" s="52"/>
    </row>
    <row r="421" spans="3:5" s="39" customFormat="1" ht="19.95" customHeight="1">
      <c r="C421" s="53"/>
      <c r="E421" s="52"/>
    </row>
    <row r="422" spans="3:5" s="39" customFormat="1" ht="19.95" customHeight="1">
      <c r="C422" s="53"/>
      <c r="E422" s="52"/>
    </row>
    <row r="423" spans="3:5" s="39" customFormat="1" ht="19.95" customHeight="1">
      <c r="C423" s="53"/>
      <c r="E423" s="52"/>
    </row>
    <row r="424" spans="3:5" s="39" customFormat="1" ht="19.95" customHeight="1">
      <c r="C424" s="53"/>
      <c r="E424" s="52"/>
    </row>
    <row r="425" spans="3:5" s="39" customFormat="1" ht="19.95" customHeight="1">
      <c r="C425" s="53"/>
      <c r="E425" s="52"/>
    </row>
    <row r="426" spans="3:5" s="39" customFormat="1" ht="19.95" customHeight="1">
      <c r="C426" s="53"/>
      <c r="E426" s="52"/>
    </row>
    <row r="427" spans="3:5" s="39" customFormat="1" ht="19.95" customHeight="1">
      <c r="C427" s="53"/>
      <c r="E427" s="52"/>
    </row>
    <row r="428" spans="3:5" s="39" customFormat="1" ht="19.95" customHeight="1">
      <c r="C428" s="53"/>
      <c r="E428" s="52"/>
    </row>
    <row r="429" spans="3:5" s="39" customFormat="1" ht="19.95" customHeight="1">
      <c r="C429" s="53"/>
      <c r="E429" s="52"/>
    </row>
    <row r="430" spans="3:5" s="39" customFormat="1" ht="19.95" customHeight="1">
      <c r="C430" s="53"/>
      <c r="E430" s="52"/>
    </row>
    <row r="431" spans="3:5" s="39" customFormat="1" ht="19.95" customHeight="1">
      <c r="C431" s="53"/>
      <c r="E431" s="52"/>
    </row>
    <row r="432" spans="3:5" s="39" customFormat="1" ht="19.95" customHeight="1">
      <c r="C432" s="53"/>
      <c r="E432" s="52"/>
    </row>
    <row r="433" spans="3:5" s="39" customFormat="1" ht="19.95" customHeight="1">
      <c r="C433" s="53"/>
      <c r="E433" s="52"/>
    </row>
    <row r="434" spans="3:5" s="39" customFormat="1" ht="19.95" customHeight="1">
      <c r="C434" s="53"/>
      <c r="E434" s="52"/>
    </row>
    <row r="435" spans="3:5" s="39" customFormat="1" ht="19.95" customHeight="1">
      <c r="C435" s="53"/>
      <c r="E435" s="52"/>
    </row>
    <row r="436" spans="3:5" s="39" customFormat="1" ht="19.95" customHeight="1">
      <c r="C436" s="53"/>
      <c r="E436" s="52"/>
    </row>
    <row r="437" spans="3:5" s="39" customFormat="1" ht="19.95" customHeight="1">
      <c r="C437" s="53"/>
      <c r="E437" s="52"/>
    </row>
    <row r="438" spans="3:5" s="39" customFormat="1" ht="19.95" customHeight="1">
      <c r="C438" s="53"/>
      <c r="E438" s="52"/>
    </row>
    <row r="439" spans="3:5" s="39" customFormat="1" ht="19.95" customHeight="1">
      <c r="C439" s="53"/>
      <c r="E439" s="52"/>
    </row>
    <row r="440" spans="3:5" s="39" customFormat="1" ht="19.95" customHeight="1">
      <c r="C440" s="53"/>
      <c r="E440" s="52"/>
    </row>
    <row r="441" spans="3:5" s="39" customFormat="1" ht="19.95" customHeight="1">
      <c r="C441" s="53"/>
      <c r="E441" s="52"/>
    </row>
    <row r="442" spans="3:5" s="39" customFormat="1" ht="19.95" customHeight="1">
      <c r="C442" s="53"/>
      <c r="E442" s="52"/>
    </row>
    <row r="443" spans="3:5" s="39" customFormat="1" ht="19.95" customHeight="1">
      <c r="C443" s="53"/>
      <c r="E443" s="52"/>
    </row>
    <row r="444" spans="3:5" s="39" customFormat="1" ht="19.95" customHeight="1">
      <c r="C444" s="53"/>
      <c r="E444" s="52"/>
    </row>
    <row r="445" spans="3:5" s="39" customFormat="1" ht="19.95" customHeight="1">
      <c r="C445" s="53"/>
      <c r="E445" s="52"/>
    </row>
    <row r="446" spans="3:5" s="39" customFormat="1" ht="19.95" customHeight="1">
      <c r="C446" s="53"/>
      <c r="E446" s="52"/>
    </row>
    <row r="447" spans="3:5" s="39" customFormat="1" ht="19.95" customHeight="1">
      <c r="C447" s="53"/>
      <c r="E447" s="52"/>
    </row>
    <row r="448" spans="3:5" s="39" customFormat="1" ht="19.95" customHeight="1">
      <c r="C448" s="53"/>
      <c r="E448" s="52"/>
    </row>
    <row r="449" spans="3:5" s="39" customFormat="1" ht="19.95" customHeight="1">
      <c r="C449" s="53"/>
      <c r="E449" s="52"/>
    </row>
    <row r="450" spans="3:5" s="39" customFormat="1" ht="19.95" customHeight="1">
      <c r="C450" s="53"/>
      <c r="E450" s="52"/>
    </row>
    <row r="451" spans="3:5" s="39" customFormat="1" ht="19.95" customHeight="1">
      <c r="C451" s="53"/>
      <c r="E451" s="52"/>
    </row>
    <row r="452" spans="3:5" s="39" customFormat="1" ht="19.95" customHeight="1">
      <c r="C452" s="53"/>
      <c r="E452" s="52"/>
    </row>
    <row r="453" spans="3:5" s="39" customFormat="1" ht="19.95" customHeight="1">
      <c r="C453" s="53"/>
      <c r="E453" s="52"/>
    </row>
    <row r="454" spans="3:5" s="39" customFormat="1" ht="19.95" customHeight="1">
      <c r="C454" s="53"/>
      <c r="E454" s="52"/>
    </row>
    <row r="455" spans="3:5" s="39" customFormat="1" ht="19.95" customHeight="1">
      <c r="C455" s="53"/>
      <c r="E455" s="52"/>
    </row>
    <row r="456" spans="3:5" s="39" customFormat="1" ht="19.95" customHeight="1">
      <c r="C456" s="53"/>
      <c r="E456" s="52"/>
    </row>
    <row r="457" spans="3:5" s="39" customFormat="1" ht="19.95" customHeight="1">
      <c r="C457" s="53"/>
      <c r="E457" s="52"/>
    </row>
    <row r="458" spans="3:5" s="39" customFormat="1" ht="19.95" customHeight="1">
      <c r="C458" s="53"/>
      <c r="E458" s="52"/>
    </row>
    <row r="459" spans="3:5" s="39" customFormat="1" ht="19.95" customHeight="1">
      <c r="C459" s="53"/>
      <c r="E459" s="52"/>
    </row>
    <row r="460" spans="3:5" s="39" customFormat="1" ht="19.95" customHeight="1">
      <c r="C460" s="53"/>
      <c r="E460" s="52"/>
    </row>
    <row r="461" spans="3:5" s="39" customFormat="1" ht="19.95" customHeight="1">
      <c r="C461" s="53"/>
      <c r="E461" s="52"/>
    </row>
    <row r="462" spans="3:5" s="39" customFormat="1" ht="19.95" customHeight="1">
      <c r="C462" s="53"/>
      <c r="E462" s="52"/>
    </row>
    <row r="463" spans="3:5" s="39" customFormat="1" ht="19.95" customHeight="1">
      <c r="C463" s="53"/>
      <c r="E463" s="52"/>
    </row>
    <row r="464" spans="3:5" s="39" customFormat="1" ht="19.95" customHeight="1">
      <c r="C464" s="53"/>
      <c r="E464" s="52"/>
    </row>
    <row r="465" spans="3:5" s="39" customFormat="1" ht="19.95" customHeight="1">
      <c r="C465" s="53"/>
      <c r="E465" s="52"/>
    </row>
    <row r="466" spans="3:5" s="39" customFormat="1" ht="19.95" customHeight="1">
      <c r="C466" s="53"/>
      <c r="E466" s="52"/>
    </row>
    <row r="467" spans="3:5" s="39" customFormat="1" ht="19.95" customHeight="1">
      <c r="C467" s="53"/>
      <c r="E467" s="52"/>
    </row>
    <row r="468" spans="3:5" s="39" customFormat="1" ht="19.95" customHeight="1">
      <c r="C468" s="53"/>
      <c r="E468" s="52"/>
    </row>
    <row r="469" spans="3:5" s="39" customFormat="1" ht="19.95" customHeight="1">
      <c r="C469" s="53"/>
      <c r="E469" s="52"/>
    </row>
    <row r="470" spans="3:5" s="39" customFormat="1" ht="19.95" customHeight="1">
      <c r="C470" s="53"/>
      <c r="E470" s="52"/>
    </row>
    <row r="471" spans="3:5" s="39" customFormat="1" ht="19.95" customHeight="1">
      <c r="C471" s="53"/>
      <c r="E471" s="52"/>
    </row>
    <row r="472" spans="3:5" s="39" customFormat="1" ht="19.95" customHeight="1">
      <c r="C472" s="53"/>
      <c r="E472" s="52"/>
    </row>
    <row r="473" spans="3:5" s="39" customFormat="1" ht="19.95" customHeight="1">
      <c r="C473" s="53"/>
      <c r="E473" s="52"/>
    </row>
    <row r="474" spans="3:5" s="39" customFormat="1" ht="19.95" customHeight="1">
      <c r="C474" s="53"/>
      <c r="E474" s="52"/>
    </row>
    <row r="475" spans="3:5" s="39" customFormat="1" ht="19.95" customHeight="1">
      <c r="C475" s="53"/>
      <c r="E475" s="52"/>
    </row>
    <row r="476" spans="3:5" s="39" customFormat="1" ht="19.95" customHeight="1">
      <c r="C476" s="53"/>
      <c r="E476" s="52"/>
    </row>
    <row r="477" spans="3:5" s="39" customFormat="1" ht="19.95" customHeight="1">
      <c r="C477" s="53"/>
      <c r="E477" s="52"/>
    </row>
    <row r="478" spans="3:5" s="39" customFormat="1" ht="19.95" customHeight="1">
      <c r="C478" s="53"/>
      <c r="E478" s="52"/>
    </row>
    <row r="479" spans="3:5" s="39" customFormat="1" ht="19.95" customHeight="1">
      <c r="C479" s="53"/>
      <c r="E479" s="52"/>
    </row>
    <row r="480" spans="3:5" s="39" customFormat="1" ht="19.95" customHeight="1">
      <c r="C480" s="53"/>
      <c r="E480" s="52"/>
    </row>
    <row r="481" spans="3:5" s="39" customFormat="1" ht="19.95" customHeight="1">
      <c r="C481" s="53"/>
      <c r="E481" s="52"/>
    </row>
    <row r="482" spans="3:5" s="39" customFormat="1" ht="19.95" customHeight="1">
      <c r="C482" s="53"/>
      <c r="E482" s="52"/>
    </row>
    <row r="483" spans="3:5" s="39" customFormat="1" ht="19.95" customHeight="1">
      <c r="C483" s="53"/>
      <c r="E483" s="52"/>
    </row>
    <row r="484" spans="3:5" s="39" customFormat="1" ht="19.95" customHeight="1">
      <c r="C484" s="53"/>
      <c r="E484" s="52"/>
    </row>
    <row r="485" spans="3:5" s="39" customFormat="1" ht="19.95" customHeight="1">
      <c r="C485" s="53"/>
      <c r="E485" s="52"/>
    </row>
    <row r="486" spans="3:5" s="39" customFormat="1" ht="19.95" customHeight="1">
      <c r="C486" s="53"/>
      <c r="E486" s="52"/>
    </row>
    <row r="487" spans="3:5" s="39" customFormat="1" ht="19.95" customHeight="1">
      <c r="C487" s="53"/>
      <c r="E487" s="52"/>
    </row>
    <row r="488" spans="3:5" s="39" customFormat="1" ht="19.95" customHeight="1">
      <c r="C488" s="53"/>
      <c r="E488" s="52"/>
    </row>
    <row r="489" spans="3:5" s="39" customFormat="1" ht="19.95" customHeight="1">
      <c r="C489" s="53"/>
      <c r="E489" s="52"/>
    </row>
    <row r="490" spans="3:5" s="39" customFormat="1" ht="19.95" customHeight="1">
      <c r="C490" s="53"/>
      <c r="E490" s="52"/>
    </row>
    <row r="491" spans="3:5" s="39" customFormat="1" ht="19.95" customHeight="1">
      <c r="C491" s="53"/>
      <c r="E491" s="52"/>
    </row>
    <row r="492" spans="3:5" s="39" customFormat="1" ht="19.95" customHeight="1">
      <c r="C492" s="53"/>
      <c r="E492" s="52"/>
    </row>
    <row r="493" spans="3:5" s="39" customFormat="1" ht="19.95" customHeight="1">
      <c r="C493" s="53"/>
      <c r="E493" s="52"/>
    </row>
    <row r="494" spans="3:5" s="39" customFormat="1" ht="19.95" customHeight="1">
      <c r="C494" s="53"/>
      <c r="E494" s="52"/>
    </row>
    <row r="495" spans="3:5" s="39" customFormat="1" ht="19.95" customHeight="1">
      <c r="C495" s="53"/>
      <c r="E495" s="52"/>
    </row>
    <row r="496" spans="3:5" s="39" customFormat="1" ht="19.95" customHeight="1">
      <c r="C496" s="53"/>
      <c r="E496" s="52"/>
    </row>
    <row r="497" spans="3:5" s="39" customFormat="1" ht="19.95" customHeight="1">
      <c r="C497" s="53"/>
      <c r="E497" s="52"/>
    </row>
    <row r="498" spans="3:5" s="39" customFormat="1" ht="19.95" customHeight="1">
      <c r="C498" s="53"/>
      <c r="E498" s="52"/>
    </row>
    <row r="499" spans="3:5" s="39" customFormat="1" ht="19.95" customHeight="1">
      <c r="C499" s="53"/>
      <c r="E499" s="52"/>
    </row>
    <row r="500" spans="3:5" s="39" customFormat="1" ht="19.95" customHeight="1">
      <c r="C500" s="53"/>
      <c r="E500" s="52"/>
    </row>
    <row r="501" spans="3:5" s="39" customFormat="1" ht="19.95" customHeight="1">
      <c r="C501" s="53"/>
      <c r="E501" s="52"/>
    </row>
    <row r="502" spans="3:5" s="39" customFormat="1" ht="19.95" customHeight="1">
      <c r="C502" s="53"/>
      <c r="E502" s="52"/>
    </row>
    <row r="503" spans="3:5" s="39" customFormat="1" ht="19.95" customHeight="1">
      <c r="C503" s="53"/>
      <c r="E503" s="52"/>
    </row>
    <row r="504" spans="3:5" s="39" customFormat="1" ht="19.95" customHeight="1">
      <c r="C504" s="53"/>
      <c r="E504" s="52"/>
    </row>
    <row r="505" spans="3:5" s="39" customFormat="1" ht="19.95" customHeight="1">
      <c r="C505" s="53"/>
      <c r="E505" s="52"/>
    </row>
    <row r="506" spans="3:5" s="39" customFormat="1" ht="19.95" customHeight="1">
      <c r="C506" s="53"/>
      <c r="E506" s="52"/>
    </row>
    <row r="507" spans="3:5" s="39" customFormat="1" ht="19.95" customHeight="1">
      <c r="C507" s="53"/>
      <c r="E507" s="52"/>
    </row>
    <row r="508" spans="3:5" s="39" customFormat="1" ht="19.95" customHeight="1">
      <c r="C508" s="53"/>
      <c r="E508" s="52"/>
    </row>
    <row r="509" spans="3:5" s="39" customFormat="1" ht="19.95" customHeight="1">
      <c r="C509" s="53"/>
      <c r="E509" s="52"/>
    </row>
    <row r="510" spans="3:5" s="39" customFormat="1" ht="19.95" customHeight="1">
      <c r="C510" s="53"/>
      <c r="E510" s="52"/>
    </row>
    <row r="511" spans="3:5" s="39" customFormat="1" ht="19.95" customHeight="1">
      <c r="C511" s="53"/>
      <c r="E511" s="52"/>
    </row>
    <row r="512" spans="3:5" s="39" customFormat="1" ht="19.95" customHeight="1">
      <c r="C512" s="53"/>
      <c r="E512" s="52"/>
    </row>
    <row r="513" spans="3:5" s="39" customFormat="1" ht="19.95" customHeight="1">
      <c r="C513" s="53"/>
      <c r="E513" s="52"/>
    </row>
    <row r="514" spans="3:5" s="39" customFormat="1" ht="19.95" customHeight="1">
      <c r="C514" s="53"/>
      <c r="E514" s="52"/>
    </row>
    <row r="515" spans="3:5" s="39" customFormat="1" ht="19.95" customHeight="1">
      <c r="C515" s="53"/>
      <c r="E515" s="52"/>
    </row>
    <row r="516" spans="3:5" s="39" customFormat="1" ht="19.95" customHeight="1">
      <c r="C516" s="53"/>
      <c r="E516" s="52"/>
    </row>
    <row r="517" spans="3:5" s="39" customFormat="1" ht="19.95" customHeight="1">
      <c r="C517" s="53"/>
      <c r="E517" s="52"/>
    </row>
    <row r="518" spans="3:5" s="39" customFormat="1" ht="19.95" customHeight="1">
      <c r="C518" s="53"/>
      <c r="E518" s="52"/>
    </row>
    <row r="519" spans="3:5" s="39" customFormat="1" ht="19.95" customHeight="1">
      <c r="C519" s="53"/>
      <c r="E519" s="52"/>
    </row>
  </sheetData>
  <sheetProtection algorithmName="SHA-512" hashValue="rOSaKKhdQ0Yqu4ydS81tcVs/nCXlElUanvF9mhg5eZUhXW1rXpXWAUXF45/zkudhZ6THgQ+tmPH1a4EbgfULlw==" saltValue="tXZlKN+Y54ov2vEz8tRx3Q==" spinCount="100000" sheet="1" objects="1" scenarios="1"/>
  <mergeCells count="3">
    <mergeCell ref="B2:E2"/>
    <mergeCell ref="B3:E3"/>
    <mergeCell ref="B5:E5"/>
  </mergeCells>
  <conditionalFormatting sqref="C9:C27">
    <cfRule type="cellIs" dxfId="62" priority="1" operator="equal">
      <formula>0</formula>
    </cfRule>
  </conditionalFormatting>
  <pageMargins left="0.7" right="0.7" top="0.75" bottom="0.75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A0A0-5455-4808-A914-0401723D7CBB}">
  <sheetPr>
    <tabColor theme="4" tint="0.39997558519241921"/>
  </sheetPr>
  <dimension ref="B1:H51"/>
  <sheetViews>
    <sheetView tabSelected="1" topLeftCell="A7" zoomScaleNormal="100" workbookViewId="0">
      <selection activeCell="E24" sqref="E24"/>
    </sheetView>
  </sheetViews>
  <sheetFormatPr defaultColWidth="9.44140625" defaultRowHeight="13.8"/>
  <cols>
    <col min="1" max="1" width="4" style="2" customWidth="1"/>
    <col min="2" max="5" width="27.88671875" style="2" customWidth="1"/>
    <col min="6" max="6" width="11.5546875" style="2" customWidth="1"/>
    <col min="7" max="16384" width="9.44140625" style="2"/>
  </cols>
  <sheetData>
    <row r="1" spans="2:8" ht="14.4" thickBot="1"/>
    <row r="2" spans="2:8">
      <c r="B2" s="88"/>
      <c r="C2" s="89"/>
      <c r="D2" s="89"/>
      <c r="E2" s="90"/>
    </row>
    <row r="3" spans="2:8" ht="20.100000000000001" customHeight="1">
      <c r="B3" s="244" t="s">
        <v>113</v>
      </c>
      <c r="C3" s="245"/>
      <c r="D3" s="245"/>
      <c r="E3" s="246"/>
      <c r="F3" s="1"/>
      <c r="G3" s="5"/>
      <c r="H3" s="5"/>
    </row>
    <row r="4" spans="2:8" ht="20.100000000000001" customHeight="1">
      <c r="B4" s="247" t="s">
        <v>114</v>
      </c>
      <c r="C4" s="248"/>
      <c r="D4" s="248"/>
      <c r="E4" s="249"/>
      <c r="F4" s="1"/>
      <c r="G4" s="5"/>
      <c r="H4" s="5"/>
    </row>
    <row r="5" spans="2:8" ht="20.100000000000001" customHeight="1">
      <c r="B5" s="250" t="s">
        <v>184</v>
      </c>
      <c r="C5" s="251"/>
      <c r="D5" s="251"/>
      <c r="E5" s="252"/>
      <c r="F5" s="1"/>
      <c r="G5" s="5"/>
      <c r="H5" s="5"/>
    </row>
    <row r="6" spans="2:8" ht="12" customHeight="1">
      <c r="B6" s="3"/>
      <c r="C6" s="4"/>
      <c r="D6" s="4"/>
      <c r="E6" s="91"/>
      <c r="F6" s="1"/>
      <c r="G6" s="5"/>
      <c r="H6" s="5"/>
    </row>
    <row r="7" spans="2:8" ht="26.4" customHeight="1">
      <c r="B7" s="253" t="s">
        <v>132</v>
      </c>
      <c r="C7" s="254"/>
      <c r="D7" s="254"/>
      <c r="E7" s="255"/>
      <c r="F7" s="5"/>
      <c r="G7" s="5"/>
      <c r="H7" s="5"/>
    </row>
    <row r="8" spans="2:8" ht="21" customHeight="1" thickBot="1">
      <c r="B8" s="92"/>
      <c r="C8" s="93"/>
      <c r="D8" s="93"/>
      <c r="E8" s="94"/>
      <c r="F8" s="5"/>
      <c r="G8" s="5"/>
      <c r="H8" s="5"/>
    </row>
    <row r="9" spans="2:8" ht="20.25" customHeight="1" thickBot="1">
      <c r="B9" s="95" t="s">
        <v>133</v>
      </c>
      <c r="C9" s="95" t="s">
        <v>134</v>
      </c>
      <c r="D9" s="96" t="s">
        <v>135</v>
      </c>
      <c r="E9" s="97" t="s">
        <v>136</v>
      </c>
      <c r="F9" s="5"/>
      <c r="G9" s="5"/>
      <c r="H9" s="5"/>
    </row>
    <row r="10" spans="2:8" ht="15.6" thickTop="1">
      <c r="B10" s="98"/>
      <c r="C10" s="98"/>
      <c r="D10" s="99"/>
      <c r="E10" s="100"/>
    </row>
    <row r="11" spans="2:8" ht="15.6">
      <c r="B11" s="101"/>
      <c r="C11" s="101"/>
      <c r="D11" s="102" t="s">
        <v>213</v>
      </c>
      <c r="E11" s="103"/>
    </row>
    <row r="12" spans="2:8" ht="14.4">
      <c r="B12" s="101" t="s">
        <v>184</v>
      </c>
      <c r="C12" s="104" t="s">
        <v>137</v>
      </c>
      <c r="D12" s="158">
        <v>115</v>
      </c>
      <c r="E12" s="106" t="s">
        <v>138</v>
      </c>
    </row>
    <row r="13" spans="2:8" ht="14.4">
      <c r="B13" s="101"/>
      <c r="C13" s="104" t="s">
        <v>207</v>
      </c>
      <c r="D13" s="158">
        <v>77</v>
      </c>
      <c r="E13" s="106" t="s">
        <v>138</v>
      </c>
    </row>
    <row r="14" spans="2:8" ht="14.4">
      <c r="B14" s="101"/>
      <c r="C14" s="104" t="s">
        <v>208</v>
      </c>
      <c r="D14" s="158">
        <v>77</v>
      </c>
      <c r="E14" s="106" t="s">
        <v>138</v>
      </c>
    </row>
    <row r="15" spans="2:8" ht="14.4">
      <c r="B15" s="101"/>
      <c r="C15" s="104"/>
      <c r="D15" s="105"/>
      <c r="E15" s="106"/>
    </row>
    <row r="16" spans="2:8" ht="14.4">
      <c r="B16" s="101"/>
      <c r="C16" s="104"/>
      <c r="D16" s="105"/>
      <c r="E16" s="106"/>
    </row>
    <row r="17" spans="2:5" ht="14.4">
      <c r="B17" s="101"/>
      <c r="C17" s="104"/>
      <c r="D17" s="105"/>
      <c r="E17" s="106"/>
    </row>
    <row r="18" spans="2:5" ht="14.4">
      <c r="B18" s="101"/>
      <c r="C18" s="104"/>
      <c r="D18" s="105"/>
      <c r="E18" s="106"/>
    </row>
    <row r="19" spans="2:5" ht="14.4">
      <c r="B19" s="101"/>
      <c r="C19" s="104" t="s">
        <v>209</v>
      </c>
      <c r="D19" s="160">
        <v>151.55000000000001</v>
      </c>
      <c r="E19" s="106" t="s">
        <v>138</v>
      </c>
    </row>
    <row r="20" spans="2:5" ht="14.4">
      <c r="B20" s="101"/>
      <c r="C20" s="104" t="s">
        <v>210</v>
      </c>
      <c r="D20" s="158">
        <v>110</v>
      </c>
      <c r="E20" s="106" t="s">
        <v>138</v>
      </c>
    </row>
    <row r="21" spans="2:5" ht="14.4">
      <c r="B21" s="101"/>
      <c r="C21" s="104" t="s">
        <v>211</v>
      </c>
      <c r="D21" s="158">
        <v>95</v>
      </c>
      <c r="E21" s="106" t="s">
        <v>138</v>
      </c>
    </row>
    <row r="22" spans="2:5" ht="14.4">
      <c r="B22" s="101"/>
      <c r="C22" s="104" t="s">
        <v>212</v>
      </c>
      <c r="D22" s="158">
        <v>95</v>
      </c>
      <c r="E22" s="106" t="s">
        <v>138</v>
      </c>
    </row>
    <row r="23" spans="2:5" ht="14.4">
      <c r="B23" s="101"/>
      <c r="C23" s="104" t="s">
        <v>139</v>
      </c>
      <c r="D23" s="158">
        <v>60</v>
      </c>
      <c r="E23" s="106" t="s">
        <v>138</v>
      </c>
    </row>
    <row r="24" spans="2:5" ht="14.4">
      <c r="B24" s="101"/>
      <c r="C24" s="104"/>
      <c r="D24" s="105"/>
      <c r="E24" s="106"/>
    </row>
    <row r="25" spans="2:5" ht="14.4">
      <c r="B25" s="101"/>
      <c r="C25" s="104"/>
      <c r="D25" s="105"/>
      <c r="E25" s="106"/>
    </row>
    <row r="26" spans="2:5" ht="14.4">
      <c r="B26" s="101"/>
      <c r="C26" s="104"/>
      <c r="D26" s="105"/>
      <c r="E26" s="106"/>
    </row>
    <row r="27" spans="2:5" ht="14.4">
      <c r="B27" s="101"/>
      <c r="C27" s="104"/>
      <c r="D27" s="105"/>
      <c r="E27" s="106"/>
    </row>
    <row r="28" spans="2:5" ht="14.4">
      <c r="B28" s="101"/>
      <c r="C28" s="104"/>
      <c r="D28" s="105"/>
      <c r="E28" s="106"/>
    </row>
    <row r="29" spans="2:5" ht="14.4">
      <c r="B29" s="101"/>
      <c r="C29" s="104"/>
      <c r="D29" s="105"/>
      <c r="E29" s="106"/>
    </row>
    <row r="30" spans="2:5" ht="14.4">
      <c r="B30" s="101"/>
      <c r="C30" s="104"/>
      <c r="D30" s="105"/>
      <c r="E30" s="106"/>
    </row>
    <row r="31" spans="2:5" ht="14.4">
      <c r="B31" s="101"/>
      <c r="C31" s="104"/>
      <c r="D31" s="105"/>
      <c r="E31" s="106"/>
    </row>
    <row r="32" spans="2:5" ht="14.4">
      <c r="B32" s="101"/>
      <c r="C32" s="104"/>
      <c r="D32" s="105"/>
      <c r="E32" s="106"/>
    </row>
    <row r="33" spans="2:5" ht="14.4">
      <c r="B33" s="101"/>
      <c r="C33" s="104"/>
      <c r="D33" s="105"/>
      <c r="E33" s="106"/>
    </row>
    <row r="34" spans="2:5" ht="14.4">
      <c r="B34" s="101"/>
      <c r="C34" s="104"/>
      <c r="D34" s="105"/>
      <c r="E34" s="106"/>
    </row>
    <row r="35" spans="2:5" ht="14.4">
      <c r="B35" s="101"/>
      <c r="C35" s="104"/>
      <c r="D35" s="105"/>
      <c r="E35" s="106"/>
    </row>
    <row r="36" spans="2:5" ht="14.4">
      <c r="B36" s="101"/>
      <c r="C36" s="104"/>
      <c r="D36" s="105"/>
      <c r="E36" s="106"/>
    </row>
    <row r="37" spans="2:5" ht="14.4">
      <c r="B37" s="101"/>
      <c r="C37" s="104"/>
      <c r="D37" s="105"/>
      <c r="E37" s="106"/>
    </row>
    <row r="38" spans="2:5" ht="14.4">
      <c r="B38" s="101"/>
      <c r="C38" s="104"/>
      <c r="D38" s="105"/>
      <c r="E38" s="106"/>
    </row>
    <row r="39" spans="2:5" ht="14.4">
      <c r="B39" s="101"/>
      <c r="C39" s="104"/>
      <c r="D39" s="105"/>
      <c r="E39" s="106"/>
    </row>
    <row r="40" spans="2:5" ht="14.4">
      <c r="B40" s="101"/>
      <c r="C40" s="104"/>
      <c r="D40" s="105"/>
      <c r="E40" s="106"/>
    </row>
    <row r="41" spans="2:5" ht="14.4">
      <c r="B41" s="101"/>
      <c r="C41" s="104"/>
      <c r="D41" s="105"/>
      <c r="E41" s="106"/>
    </row>
    <row r="42" spans="2:5" ht="14.4">
      <c r="B42" s="101"/>
      <c r="C42" s="104"/>
      <c r="D42" s="105"/>
      <c r="E42" s="106"/>
    </row>
    <row r="43" spans="2:5" ht="14.4">
      <c r="B43" s="101"/>
      <c r="C43" s="104"/>
      <c r="D43" s="105"/>
      <c r="E43" s="106"/>
    </row>
    <row r="44" spans="2:5" ht="14.4">
      <c r="B44" s="101"/>
      <c r="C44" s="104"/>
      <c r="D44" s="105"/>
      <c r="E44" s="106"/>
    </row>
    <row r="45" spans="2:5" ht="14.4">
      <c r="B45" s="101"/>
      <c r="C45" s="104"/>
      <c r="D45" s="105"/>
      <c r="E45" s="106"/>
    </row>
    <row r="46" spans="2:5" ht="14.4">
      <c r="B46" s="101"/>
      <c r="C46" s="104"/>
      <c r="D46" s="105"/>
      <c r="E46" s="106"/>
    </row>
    <row r="47" spans="2:5" ht="14.4">
      <c r="B47" s="101"/>
      <c r="C47" s="104"/>
      <c r="D47" s="105"/>
      <c r="E47" s="106"/>
    </row>
    <row r="48" spans="2:5" ht="14.4">
      <c r="B48" s="101"/>
      <c r="C48" s="104"/>
      <c r="D48" s="105"/>
      <c r="E48" s="106"/>
    </row>
    <row r="49" spans="2:5" ht="14.4">
      <c r="B49" s="101"/>
      <c r="C49" s="104"/>
      <c r="D49" s="105"/>
      <c r="E49" s="106"/>
    </row>
    <row r="50" spans="2:5" ht="14.4">
      <c r="B50" s="101"/>
      <c r="C50" s="104"/>
      <c r="D50" s="105"/>
      <c r="E50" s="106"/>
    </row>
    <row r="51" spans="2:5" ht="15.6" thickBot="1">
      <c r="B51" s="107"/>
      <c r="C51" s="107"/>
      <c r="D51" s="108"/>
      <c r="E51" s="109"/>
    </row>
  </sheetData>
  <sheetProtection algorithmName="SHA-512" hashValue="+viPWO5LFpezF99e3XjSs7EMWRAKFREwdavc4SNfMV38FIsK5LK1sAygfeoLvnLSmHiMSe7ifQvlZFSUjubxWw==" saltValue="HtS4bZr6+bHaDcLiruMIDw==" spinCount="100000" sheet="1" objects="1" scenarios="1"/>
  <mergeCells count="4">
    <mergeCell ref="B3:E3"/>
    <mergeCell ref="B4:E4"/>
    <mergeCell ref="B5:E5"/>
    <mergeCell ref="B7:E7"/>
  </mergeCells>
  <conditionalFormatting sqref="B5:E5">
    <cfRule type="cellIs" dxfId="61" priority="1" operator="equal">
      <formula>"Company Name"</formula>
    </cfRule>
  </conditionalFormatting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4D17-CA91-4C88-BD5F-277945593762}">
  <sheetPr>
    <tabColor theme="7" tint="0.39997558519241921"/>
  </sheetPr>
  <dimension ref="B1:H56"/>
  <sheetViews>
    <sheetView zoomScaleNormal="100" workbookViewId="0">
      <selection activeCell="E34" sqref="E34"/>
    </sheetView>
  </sheetViews>
  <sheetFormatPr defaultColWidth="9.44140625" defaultRowHeight="13.8"/>
  <cols>
    <col min="1" max="1" width="4" style="2" customWidth="1"/>
    <col min="2" max="5" width="27.88671875" style="2" customWidth="1"/>
    <col min="6" max="6" width="11.5546875" style="2" customWidth="1"/>
    <col min="7" max="16384" width="9.44140625" style="2"/>
  </cols>
  <sheetData>
    <row r="1" spans="2:8" ht="14.4" thickBot="1"/>
    <row r="2" spans="2:8">
      <c r="B2" s="88"/>
      <c r="C2" s="89"/>
      <c r="D2" s="89"/>
      <c r="E2" s="90"/>
    </row>
    <row r="3" spans="2:8" ht="20.100000000000001" customHeight="1">
      <c r="B3" s="244" t="s">
        <v>113</v>
      </c>
      <c r="C3" s="245"/>
      <c r="D3" s="245"/>
      <c r="E3" s="246"/>
      <c r="F3" s="1"/>
      <c r="G3" s="5"/>
      <c r="H3" s="5"/>
    </row>
    <row r="4" spans="2:8" ht="20.100000000000001" customHeight="1">
      <c r="B4" s="247" t="s">
        <v>114</v>
      </c>
      <c r="C4" s="248"/>
      <c r="D4" s="248"/>
      <c r="E4" s="249"/>
      <c r="F4" s="1"/>
      <c r="G4" s="5"/>
      <c r="H4" s="5"/>
    </row>
    <row r="5" spans="2:8" ht="20.100000000000001" customHeight="1">
      <c r="B5" s="250" t="s">
        <v>184</v>
      </c>
      <c r="C5" s="251"/>
      <c r="D5" s="251"/>
      <c r="E5" s="252"/>
      <c r="F5" s="1"/>
      <c r="G5" s="5"/>
      <c r="H5" s="5"/>
    </row>
    <row r="6" spans="2:8" ht="12" customHeight="1">
      <c r="B6" s="3"/>
      <c r="C6" s="4"/>
      <c r="D6" s="4"/>
      <c r="E6" s="91"/>
      <c r="F6" s="1"/>
      <c r="G6" s="5"/>
      <c r="H6" s="5"/>
    </row>
    <row r="7" spans="2:8" ht="26.4" customHeight="1">
      <c r="B7" s="253" t="s">
        <v>140</v>
      </c>
      <c r="C7" s="254"/>
      <c r="D7" s="254"/>
      <c r="E7" s="255"/>
      <c r="F7" s="5"/>
      <c r="G7" s="5"/>
      <c r="H7" s="5"/>
    </row>
    <row r="8" spans="2:8" ht="21" customHeight="1" thickBot="1">
      <c r="B8" s="92"/>
      <c r="C8" s="93"/>
      <c r="D8" s="93"/>
      <c r="E8" s="94"/>
      <c r="F8" s="5"/>
      <c r="G8" s="5"/>
      <c r="H8" s="5"/>
    </row>
    <row r="9" spans="2:8" ht="20.25" customHeight="1" thickBot="1">
      <c r="B9" s="95" t="s">
        <v>133</v>
      </c>
      <c r="C9" s="95" t="s">
        <v>134</v>
      </c>
      <c r="D9" s="96" t="s">
        <v>135</v>
      </c>
      <c r="E9" s="97" t="s">
        <v>136</v>
      </c>
      <c r="F9" s="5"/>
      <c r="G9" s="5"/>
      <c r="H9" s="5"/>
    </row>
    <row r="10" spans="2:8" ht="15.6" thickTop="1">
      <c r="B10" s="98" t="s">
        <v>184</v>
      </c>
      <c r="C10" s="98"/>
      <c r="D10" s="99"/>
      <c r="E10" s="100"/>
    </row>
    <row r="11" spans="2:8" ht="15.6">
      <c r="B11" s="101"/>
      <c r="C11" s="101"/>
      <c r="D11" s="102"/>
      <c r="E11" s="103"/>
    </row>
    <row r="12" spans="2:8" ht="14.4">
      <c r="B12" s="101"/>
      <c r="C12" s="104" t="s">
        <v>172</v>
      </c>
      <c r="D12" s="158">
        <v>13</v>
      </c>
      <c r="E12" s="106">
        <v>0.37</v>
      </c>
    </row>
    <row r="13" spans="2:8" ht="14.4">
      <c r="B13" s="101"/>
      <c r="C13" s="104" t="s">
        <v>173</v>
      </c>
      <c r="D13" s="160">
        <v>14.5</v>
      </c>
      <c r="E13" s="106">
        <v>0.37</v>
      </c>
    </row>
    <row r="14" spans="2:8" ht="14.4">
      <c r="B14" s="101"/>
      <c r="C14" s="104" t="s">
        <v>191</v>
      </c>
      <c r="D14" s="160">
        <v>15.5</v>
      </c>
      <c r="E14" s="106">
        <v>0.37</v>
      </c>
    </row>
    <row r="15" spans="2:8" ht="14.4">
      <c r="B15" s="101"/>
      <c r="C15" s="104" t="s">
        <v>175</v>
      </c>
      <c r="D15" s="160">
        <v>18</v>
      </c>
      <c r="E15" s="106">
        <v>0.42</v>
      </c>
    </row>
    <row r="16" spans="2:8" ht="14.4">
      <c r="B16" s="101"/>
      <c r="C16" s="104" t="s">
        <v>192</v>
      </c>
      <c r="D16" s="160">
        <v>21.5</v>
      </c>
      <c r="E16" s="106">
        <v>0.42</v>
      </c>
    </row>
    <row r="17" spans="2:5" ht="14.4">
      <c r="B17" s="101"/>
      <c r="C17" s="104"/>
      <c r="D17" s="105"/>
      <c r="E17" s="106"/>
    </row>
    <row r="18" spans="2:5" ht="14.4">
      <c r="B18" s="101"/>
      <c r="C18" s="104" t="s">
        <v>193</v>
      </c>
      <c r="D18" s="159">
        <v>11.75</v>
      </c>
      <c r="E18" s="106">
        <v>0.37</v>
      </c>
    </row>
    <row r="19" spans="2:5" ht="14.4">
      <c r="B19" s="101"/>
      <c r="C19" s="104" t="s">
        <v>194</v>
      </c>
      <c r="D19" s="159">
        <v>12.75</v>
      </c>
      <c r="E19" s="106">
        <v>0.37</v>
      </c>
    </row>
    <row r="20" spans="2:5" ht="14.4">
      <c r="B20" s="101"/>
      <c r="C20" s="104" t="s">
        <v>195</v>
      </c>
      <c r="D20" s="159">
        <v>13.75</v>
      </c>
      <c r="E20" s="106">
        <v>0.37</v>
      </c>
    </row>
    <row r="21" spans="2:5" ht="14.4">
      <c r="B21" s="101"/>
      <c r="C21" s="104" t="s">
        <v>196</v>
      </c>
      <c r="D21" s="159">
        <v>15.9</v>
      </c>
      <c r="E21" s="106">
        <v>0.37</v>
      </c>
    </row>
    <row r="22" spans="2:5" ht="14.4">
      <c r="B22" s="101"/>
      <c r="C22" s="104" t="s">
        <v>197</v>
      </c>
      <c r="D22" s="159">
        <v>16.5</v>
      </c>
      <c r="E22" s="106">
        <v>0.37</v>
      </c>
    </row>
    <row r="23" spans="2:5" ht="14.4">
      <c r="B23" s="101"/>
      <c r="C23" s="104" t="s">
        <v>198</v>
      </c>
      <c r="D23" s="159">
        <v>18.75</v>
      </c>
      <c r="E23" s="106">
        <v>0.42</v>
      </c>
    </row>
    <row r="24" spans="2:5" ht="14.4">
      <c r="B24" s="101"/>
      <c r="C24" s="104" t="s">
        <v>199</v>
      </c>
      <c r="D24" s="159">
        <v>19.8</v>
      </c>
      <c r="E24" s="106">
        <v>0.42</v>
      </c>
    </row>
    <row r="25" spans="2:5" ht="14.4">
      <c r="B25" s="101"/>
      <c r="C25" s="104" t="s">
        <v>200</v>
      </c>
      <c r="D25" s="159">
        <v>25.3</v>
      </c>
      <c r="E25" s="106">
        <v>0.42</v>
      </c>
    </row>
    <row r="26" spans="2:5" ht="14.4">
      <c r="B26" s="101"/>
      <c r="C26" s="104"/>
      <c r="D26" s="105"/>
      <c r="E26" s="106"/>
    </row>
    <row r="27" spans="2:5" ht="14.4">
      <c r="B27" s="101"/>
      <c r="C27" s="104"/>
      <c r="D27" s="105" t="s">
        <v>201</v>
      </c>
      <c r="E27" s="106"/>
    </row>
    <row r="28" spans="2:5" ht="14.4">
      <c r="B28" s="101"/>
      <c r="C28" s="104" t="s">
        <v>202</v>
      </c>
      <c r="D28" s="160">
        <v>33.299999999999997</v>
      </c>
      <c r="E28" s="106">
        <v>0.47</v>
      </c>
    </row>
    <row r="29" spans="2:5" ht="14.4">
      <c r="B29" s="101"/>
      <c r="C29" s="104" t="s">
        <v>187</v>
      </c>
      <c r="D29" s="160">
        <v>34.97</v>
      </c>
      <c r="E29" s="106">
        <v>0.55000000000000004</v>
      </c>
    </row>
    <row r="30" spans="2:5" ht="14.4">
      <c r="B30" s="101"/>
      <c r="C30" s="104" t="s">
        <v>142</v>
      </c>
      <c r="D30" s="160">
        <v>36.630000000000003</v>
      </c>
      <c r="E30" s="106">
        <v>0.55000000000000004</v>
      </c>
    </row>
    <row r="31" spans="2:5" ht="14.4">
      <c r="B31" s="101"/>
      <c r="C31" s="104" t="s">
        <v>188</v>
      </c>
      <c r="D31" s="160">
        <v>38.299999999999997</v>
      </c>
      <c r="E31" s="106">
        <v>0.61</v>
      </c>
    </row>
    <row r="32" spans="2:5" ht="14.4">
      <c r="B32" s="101"/>
      <c r="C32" s="104" t="s">
        <v>141</v>
      </c>
      <c r="D32" s="160">
        <v>39.96</v>
      </c>
      <c r="E32" s="106">
        <v>0.66</v>
      </c>
    </row>
    <row r="33" spans="2:5" ht="14.4">
      <c r="B33" s="101"/>
      <c r="C33" s="104" t="s">
        <v>189</v>
      </c>
      <c r="D33" s="160">
        <v>41.63</v>
      </c>
      <c r="E33" s="106">
        <v>0.83</v>
      </c>
    </row>
    <row r="34" spans="2:5" ht="14.4">
      <c r="B34" s="101"/>
      <c r="C34" s="104" t="s">
        <v>203</v>
      </c>
      <c r="D34" s="160">
        <v>34.200000000000003</v>
      </c>
      <c r="E34" s="106">
        <v>0.47</v>
      </c>
    </row>
    <row r="35" spans="2:5" ht="14.4">
      <c r="B35" s="101"/>
      <c r="C35" s="104"/>
      <c r="D35" s="105"/>
      <c r="E35" s="106"/>
    </row>
    <row r="36" spans="2:5" ht="14.4">
      <c r="B36" s="101"/>
      <c r="C36" s="104"/>
      <c r="D36" s="105"/>
      <c r="E36" s="106"/>
    </row>
    <row r="37" spans="2:5" ht="14.4">
      <c r="B37" s="101"/>
      <c r="C37" s="104" t="s">
        <v>204</v>
      </c>
      <c r="D37" s="105" t="s">
        <v>205</v>
      </c>
      <c r="E37" s="106"/>
    </row>
    <row r="38" spans="2:5" ht="14.4">
      <c r="B38" s="101"/>
      <c r="C38" s="104" t="s">
        <v>206</v>
      </c>
      <c r="D38" s="105"/>
      <c r="E38" s="106"/>
    </row>
    <row r="39" spans="2:5" ht="14.4">
      <c r="B39" s="101"/>
      <c r="C39" s="104"/>
      <c r="D39" s="105"/>
      <c r="E39" s="106"/>
    </row>
    <row r="40" spans="2:5" ht="14.4">
      <c r="B40" s="101"/>
      <c r="C40" s="104"/>
      <c r="D40" s="105"/>
      <c r="E40" s="106"/>
    </row>
    <row r="41" spans="2:5" ht="14.4">
      <c r="B41" s="101"/>
      <c r="C41" s="104"/>
      <c r="D41" s="105"/>
      <c r="E41" s="106"/>
    </row>
    <row r="42" spans="2:5" ht="14.4">
      <c r="B42" s="101"/>
      <c r="C42" s="104"/>
      <c r="D42" s="105"/>
      <c r="E42" s="106"/>
    </row>
    <row r="43" spans="2:5" ht="14.4">
      <c r="B43" s="101"/>
      <c r="C43" s="104"/>
      <c r="D43" s="105"/>
      <c r="E43" s="106"/>
    </row>
    <row r="44" spans="2:5" ht="14.4">
      <c r="B44" s="101"/>
      <c r="C44" s="104"/>
      <c r="D44" s="105"/>
      <c r="E44" s="106"/>
    </row>
    <row r="45" spans="2:5" ht="14.4">
      <c r="B45" s="101"/>
      <c r="C45" s="104"/>
      <c r="D45" s="105"/>
      <c r="E45" s="106"/>
    </row>
    <row r="46" spans="2:5" ht="14.4">
      <c r="B46" s="101"/>
      <c r="C46" s="104"/>
      <c r="D46" s="105"/>
      <c r="E46" s="106"/>
    </row>
    <row r="47" spans="2:5" ht="14.4">
      <c r="B47" s="101"/>
      <c r="C47" s="104"/>
      <c r="D47" s="105"/>
      <c r="E47" s="106"/>
    </row>
    <row r="48" spans="2:5" ht="14.4">
      <c r="B48" s="101"/>
      <c r="C48" s="104"/>
      <c r="D48" s="105"/>
      <c r="E48" s="106"/>
    </row>
    <row r="49" spans="2:5" ht="14.4">
      <c r="B49" s="101"/>
      <c r="C49" s="104"/>
      <c r="D49" s="105"/>
      <c r="E49" s="106"/>
    </row>
    <row r="50" spans="2:5" ht="14.4">
      <c r="B50" s="101"/>
      <c r="C50" s="104"/>
      <c r="D50" s="105"/>
      <c r="E50" s="106"/>
    </row>
    <row r="51" spans="2:5" ht="14.4">
      <c r="B51" s="101"/>
      <c r="C51" s="104"/>
      <c r="D51" s="105"/>
      <c r="E51" s="106"/>
    </row>
    <row r="52" spans="2:5" ht="14.4">
      <c r="B52" s="101"/>
      <c r="C52" s="104"/>
      <c r="D52" s="105"/>
      <c r="E52" s="106"/>
    </row>
    <row r="53" spans="2:5" ht="14.4">
      <c r="B53" s="101"/>
      <c r="C53" s="104"/>
      <c r="D53" s="105"/>
      <c r="E53" s="106"/>
    </row>
    <row r="54" spans="2:5" ht="14.4">
      <c r="B54" s="101"/>
      <c r="C54" s="104"/>
      <c r="D54" s="105"/>
      <c r="E54" s="106"/>
    </row>
    <row r="55" spans="2:5" ht="14.4">
      <c r="B55" s="101"/>
      <c r="C55" s="104"/>
      <c r="D55" s="105"/>
      <c r="E55" s="106"/>
    </row>
    <row r="56" spans="2:5" ht="16.2" thickBot="1">
      <c r="B56" s="107"/>
      <c r="C56" s="104"/>
      <c r="D56" s="108"/>
      <c r="E56" s="109"/>
    </row>
  </sheetData>
  <sheetProtection algorithmName="SHA-512" hashValue="0Y3WFKqX7M5r12Y1x/2S7kAS6B8ZiX5cjrJ/xDnpI7fGeFo8QnKhjcwApqP2HiaLHpvFTXNa4I9E6gH/+1J4Ug==" saltValue="aBh9EfYUJwcb86b8RTynWA==" spinCount="100000" sheet="1" objects="1" scenarios="1"/>
  <mergeCells count="4">
    <mergeCell ref="B3:E3"/>
    <mergeCell ref="B4:E4"/>
    <mergeCell ref="B5:E5"/>
    <mergeCell ref="B7:E7"/>
  </mergeCells>
  <conditionalFormatting sqref="B5:E5">
    <cfRule type="cellIs" dxfId="60" priority="1" operator="equal">
      <formula>"Company Name"</formula>
    </cfRule>
  </conditionalFormatting>
  <pageMargins left="0.7" right="0.7" top="0.75" bottom="0.75" header="0.3" footer="0.3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2DE4-B318-4F45-8AF4-BCC096DDD91A}">
  <dimension ref="B1:F33"/>
  <sheetViews>
    <sheetView workbookViewId="0">
      <selection activeCell="D33" sqref="D33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171</v>
      </c>
      <c r="C4" s="262"/>
      <c r="D4" s="112"/>
      <c r="E4" s="112"/>
      <c r="F4" s="112"/>
    </row>
    <row r="5" spans="2:6" s="113" customFormat="1" ht="18">
      <c r="B5" s="261" t="s">
        <v>172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47">
        <v>13</v>
      </c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8">
        <v>0</v>
      </c>
    </row>
    <row r="29" spans="2:6">
      <c r="B29" s="129" t="s">
        <v>163</v>
      </c>
      <c r="C29" s="148">
        <v>0</v>
      </c>
    </row>
    <row r="30" spans="2:6">
      <c r="B30" s="129" t="s">
        <v>164</v>
      </c>
      <c r="C30" s="148">
        <v>0.39</v>
      </c>
      <c r="D30" s="149">
        <f>F8*3%</f>
        <v>0.39</v>
      </c>
    </row>
    <row r="31" spans="2:6">
      <c r="B31" s="129" t="s">
        <v>165</v>
      </c>
      <c r="C31" s="148">
        <v>0.13</v>
      </c>
      <c r="D31" s="149">
        <f>F8*1%</f>
        <v>0.13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0.6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59" priority="1" operator="equal">
      <formula>"Trade / Level"</formula>
    </cfRule>
    <cfRule type="cellIs" dxfId="58" priority="2" operator="equal">
      <formula>"Company Name"</formula>
    </cfRule>
  </conditionalFormatting>
  <conditionalFormatting sqref="B4:C4">
    <cfRule type="cellIs" dxfId="57" priority="3" operator="equal">
      <formula>"Company Name"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83D2-274D-4D77-88FA-671D9AD78303}">
  <dimension ref="B1:F33"/>
  <sheetViews>
    <sheetView topLeftCell="A2" workbookViewId="0">
      <selection activeCell="C33" sqref="C33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173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8">
        <v>14.5</v>
      </c>
      <c r="F9" s="268"/>
    </row>
    <row r="10" spans="2:6" s="125" customFormat="1" ht="16.2" thickTop="1">
      <c r="B10" s="126" t="s">
        <v>145</v>
      </c>
      <c r="C10" s="127"/>
      <c r="D10" s="128"/>
      <c r="E10" s="256"/>
      <c r="F10" s="256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0" t="s">
        <v>162</v>
      </c>
    </row>
    <row r="29" spans="2:6">
      <c r="B29" s="129" t="s">
        <v>163</v>
      </c>
      <c r="C29" s="148" t="s">
        <v>162</v>
      </c>
    </row>
    <row r="30" spans="2:6">
      <c r="B30" s="129" t="s">
        <v>164</v>
      </c>
      <c r="C30" s="148">
        <v>0.44</v>
      </c>
      <c r="D30" s="149">
        <f>E9*3%</f>
        <v>0.435</v>
      </c>
    </row>
    <row r="31" spans="2:6">
      <c r="B31" s="129" t="s">
        <v>165</v>
      </c>
      <c r="C31" s="148">
        <v>0.15</v>
      </c>
      <c r="D31" s="149">
        <f>E9*1%</f>
        <v>0.14499999999999999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SUM(C28:C32)</f>
        <v>0.66999999999999993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56" priority="1" operator="equal">
      <formula>"Trade / Level"</formula>
    </cfRule>
    <cfRule type="cellIs" dxfId="55" priority="2" operator="equal">
      <formula>"Company Name"</formula>
    </cfRule>
  </conditionalFormatting>
  <conditionalFormatting sqref="B4:C4">
    <cfRule type="cellIs" dxfId="54" priority="3" operator="equal">
      <formula>"Company Name"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41DE-0277-4689-8244-665DE0DE564D}">
  <dimension ref="B1:F33"/>
  <sheetViews>
    <sheetView topLeftCell="A2" workbookViewId="0">
      <selection activeCell="C33" sqref="C33"/>
    </sheetView>
  </sheetViews>
  <sheetFormatPr defaultColWidth="9.109375" defaultRowHeight="15.6"/>
  <cols>
    <col min="1" max="1" width="4.5546875" style="117" customWidth="1"/>
    <col min="2" max="2" width="66.44140625" style="117" customWidth="1"/>
    <col min="3" max="3" width="26" style="142" bestFit="1" customWidth="1"/>
    <col min="4" max="4" width="24.5546875" style="139" customWidth="1"/>
    <col min="5" max="5" width="8.5546875" style="117" customWidth="1"/>
    <col min="6" max="6" width="15.5546875" style="117" customWidth="1"/>
    <col min="7" max="16384" width="9.109375" style="117"/>
  </cols>
  <sheetData>
    <row r="1" spans="2:6" ht="16.2" thickBot="1"/>
    <row r="2" spans="2:6" s="111" customFormat="1" ht="22.8">
      <c r="B2" s="257" t="s">
        <v>113</v>
      </c>
      <c r="C2" s="258"/>
      <c r="D2" s="110"/>
      <c r="E2" s="110"/>
      <c r="F2" s="110"/>
    </row>
    <row r="3" spans="2:6" s="113" customFormat="1" ht="18">
      <c r="B3" s="259" t="s">
        <v>114</v>
      </c>
      <c r="C3" s="260"/>
      <c r="D3" s="112"/>
      <c r="E3" s="112"/>
      <c r="F3" s="112"/>
    </row>
    <row r="4" spans="2:6" s="113" customFormat="1" ht="18">
      <c r="B4" s="261" t="s">
        <v>131</v>
      </c>
      <c r="C4" s="262"/>
      <c r="D4" s="112"/>
      <c r="E4" s="112"/>
      <c r="F4" s="112"/>
    </row>
    <row r="5" spans="2:6" s="113" customFormat="1" ht="18">
      <c r="B5" s="261" t="s">
        <v>174</v>
      </c>
      <c r="C5" s="262"/>
      <c r="D5" s="112"/>
      <c r="E5" s="112"/>
      <c r="F5" s="112"/>
    </row>
    <row r="6" spans="2:6" ht="13.2">
      <c r="B6" s="114"/>
      <c r="C6" s="115"/>
      <c r="D6" s="116"/>
    </row>
    <row r="7" spans="2:6" s="119" customFormat="1" ht="17.399999999999999">
      <c r="B7" s="263" t="s">
        <v>143</v>
      </c>
      <c r="C7" s="264"/>
      <c r="D7" s="118"/>
      <c r="F7" s="118"/>
    </row>
    <row r="8" spans="2:6" s="119" customFormat="1" ht="18" thickBot="1">
      <c r="B8" s="120"/>
      <c r="C8" s="121"/>
      <c r="D8" s="118"/>
      <c r="E8" s="118"/>
      <c r="F8" s="118"/>
    </row>
    <row r="9" spans="2:6" s="125" customFormat="1" ht="14.4" thickBot="1">
      <c r="B9" s="122" t="s">
        <v>144</v>
      </c>
      <c r="C9" s="123" t="s">
        <v>136</v>
      </c>
      <c r="D9" s="124"/>
      <c r="E9" s="265"/>
      <c r="F9" s="265"/>
    </row>
    <row r="10" spans="2:6" s="125" customFormat="1" ht="16.2" thickTop="1">
      <c r="B10" s="126" t="s">
        <v>145</v>
      </c>
      <c r="C10" s="127"/>
      <c r="D10" s="128"/>
      <c r="E10" s="269">
        <v>15.5</v>
      </c>
      <c r="F10" s="269"/>
    </row>
    <row r="11" spans="2:6" s="125" customFormat="1">
      <c r="B11" s="129" t="s">
        <v>146</v>
      </c>
      <c r="C11" s="130">
        <v>3.5000000000000003E-2</v>
      </c>
      <c r="D11" s="128"/>
      <c r="E11" s="256"/>
      <c r="F11" s="256"/>
    </row>
    <row r="12" spans="2:6" s="125" customFormat="1">
      <c r="B12" s="129" t="s">
        <v>147</v>
      </c>
      <c r="C12" s="130">
        <v>8.0999999999999996E-3</v>
      </c>
      <c r="D12" s="128"/>
      <c r="E12" s="256"/>
      <c r="F12" s="256"/>
    </row>
    <row r="13" spans="2:6" s="125" customFormat="1">
      <c r="B13" s="129" t="s">
        <v>148</v>
      </c>
      <c r="C13" s="130">
        <v>7.6499999999999999E-2</v>
      </c>
      <c r="D13" s="128"/>
      <c r="E13" s="256"/>
      <c r="F13" s="256"/>
    </row>
    <row r="14" spans="2:6" s="125" customFormat="1">
      <c r="B14" s="129" t="s">
        <v>149</v>
      </c>
      <c r="C14" s="130">
        <v>1.89E-2</v>
      </c>
      <c r="D14" s="128"/>
      <c r="E14" s="256"/>
      <c r="F14" s="256"/>
    </row>
    <row r="15" spans="2:6" s="125" customFormat="1">
      <c r="B15" s="129" t="s">
        <v>150</v>
      </c>
      <c r="C15" s="130">
        <v>6.0000000000000001E-3</v>
      </c>
      <c r="D15" s="128"/>
      <c r="E15" s="256"/>
      <c r="F15" s="256"/>
    </row>
    <row r="16" spans="2:6" s="125" customFormat="1">
      <c r="B16" s="129" t="s">
        <v>151</v>
      </c>
      <c r="C16" s="130">
        <v>0</v>
      </c>
      <c r="D16" s="128"/>
      <c r="E16" s="256"/>
      <c r="F16" s="256"/>
    </row>
    <row r="17" spans="2:6" s="125" customFormat="1">
      <c r="B17" s="129" t="s">
        <v>152</v>
      </c>
      <c r="C17" s="130">
        <v>0</v>
      </c>
      <c r="D17" s="128"/>
      <c r="E17" s="256"/>
      <c r="F17" s="256"/>
    </row>
    <row r="18" spans="2:6" s="125" customFormat="1">
      <c r="B18" s="129" t="s">
        <v>153</v>
      </c>
      <c r="C18" s="130">
        <v>0</v>
      </c>
      <c r="D18" s="128"/>
      <c r="E18" s="256"/>
      <c r="F18" s="256"/>
    </row>
    <row r="19" spans="2:6" s="125" customFormat="1">
      <c r="B19" s="129" t="s">
        <v>154</v>
      </c>
      <c r="C19" s="130">
        <v>0</v>
      </c>
      <c r="D19" s="128"/>
      <c r="E19" s="256"/>
      <c r="F19" s="256"/>
    </row>
    <row r="20" spans="2:6" s="125" customFormat="1">
      <c r="B20" s="129" t="s">
        <v>155</v>
      </c>
      <c r="C20" s="130">
        <v>0</v>
      </c>
      <c r="D20" s="128"/>
      <c r="E20" s="256"/>
      <c r="F20" s="256"/>
    </row>
    <row r="21" spans="2:6" s="125" customFormat="1">
      <c r="B21" s="129" t="s">
        <v>156</v>
      </c>
      <c r="C21" s="130">
        <v>0.18</v>
      </c>
      <c r="D21" s="128"/>
      <c r="E21" s="256"/>
      <c r="F21" s="256"/>
    </row>
    <row r="22" spans="2:6" s="125" customFormat="1">
      <c r="B22" s="131" t="s">
        <v>157</v>
      </c>
      <c r="C22" s="130">
        <v>0</v>
      </c>
      <c r="D22" s="128"/>
      <c r="E22" s="256"/>
      <c r="F22" s="256"/>
    </row>
    <row r="23" spans="2:6" s="125" customFormat="1">
      <c r="B23" s="131" t="s">
        <v>158</v>
      </c>
      <c r="C23" s="132">
        <v>0</v>
      </c>
      <c r="D23" s="128"/>
      <c r="E23" s="145"/>
      <c r="F23" s="145"/>
    </row>
    <row r="24" spans="2:6" s="125" customFormat="1" ht="16.2" thickBot="1">
      <c r="B24" s="133"/>
      <c r="C24" s="134"/>
      <c r="D24" s="128"/>
      <c r="E24" s="256"/>
      <c r="F24" s="256"/>
    </row>
    <row r="25" spans="2:6" s="125" customFormat="1" ht="16.2" thickTop="1">
      <c r="B25" s="135" t="s">
        <v>159</v>
      </c>
      <c r="C25" s="136">
        <f>SUM(C10:C24)</f>
        <v>0.32450000000000001</v>
      </c>
      <c r="D25" s="128"/>
      <c r="E25" s="256"/>
      <c r="F25" s="256"/>
    </row>
    <row r="26" spans="2:6" s="125" customFormat="1" ht="16.2" thickBot="1">
      <c r="B26" s="137"/>
      <c r="C26" s="138"/>
      <c r="D26" s="128"/>
      <c r="E26" s="145"/>
      <c r="F26" s="145"/>
    </row>
    <row r="27" spans="2:6">
      <c r="B27" s="266" t="s">
        <v>160</v>
      </c>
      <c r="C27" s="267"/>
    </row>
    <row r="28" spans="2:6">
      <c r="B28" s="129" t="s">
        <v>161</v>
      </c>
      <c r="C28" s="140" t="s">
        <v>162</v>
      </c>
    </row>
    <row r="29" spans="2:6">
      <c r="B29" s="129" t="s">
        <v>163</v>
      </c>
      <c r="C29" s="140" t="s">
        <v>162</v>
      </c>
    </row>
    <row r="30" spans="2:6">
      <c r="B30" s="129" t="s">
        <v>164</v>
      </c>
      <c r="C30" s="148">
        <v>0.47</v>
      </c>
      <c r="D30" s="149">
        <f>E10*3%</f>
        <v>0.46499999999999997</v>
      </c>
    </row>
    <row r="31" spans="2:6">
      <c r="B31" s="129" t="s">
        <v>165</v>
      </c>
      <c r="C31" s="148">
        <v>0.16</v>
      </c>
      <c r="D31" s="150">
        <f>15.5*1%</f>
        <v>0.155</v>
      </c>
    </row>
    <row r="32" spans="2:6" ht="16.2" thickBot="1">
      <c r="B32" s="137" t="s">
        <v>166</v>
      </c>
      <c r="C32" s="146">
        <v>0.08</v>
      </c>
    </row>
    <row r="33" spans="2:3" ht="16.2" thickBot="1">
      <c r="B33" s="141"/>
      <c r="C33" s="152">
        <f>SUM(C30:C32)</f>
        <v>0.71</v>
      </c>
    </row>
  </sheetData>
  <mergeCells count="22">
    <mergeCell ref="E22:F22"/>
    <mergeCell ref="E24:F24"/>
    <mergeCell ref="E25:F25"/>
    <mergeCell ref="B27:C27"/>
    <mergeCell ref="E16:F16"/>
    <mergeCell ref="E17:F17"/>
    <mergeCell ref="E18:F18"/>
    <mergeCell ref="E19:F19"/>
    <mergeCell ref="E20:F20"/>
    <mergeCell ref="E21:F21"/>
    <mergeCell ref="E15:F15"/>
    <mergeCell ref="B2:C2"/>
    <mergeCell ref="B3:C3"/>
    <mergeCell ref="B4:C4"/>
    <mergeCell ref="B5:C5"/>
    <mergeCell ref="B7:C7"/>
    <mergeCell ref="E9:F9"/>
    <mergeCell ref="E10:F10"/>
    <mergeCell ref="E11:F11"/>
    <mergeCell ref="E12:F12"/>
    <mergeCell ref="E13:F13"/>
    <mergeCell ref="E14:F14"/>
  </mergeCells>
  <conditionalFormatting sqref="B5:C5">
    <cfRule type="cellIs" dxfId="53" priority="1" operator="equal">
      <formula>"Trade / Level"</formula>
    </cfRule>
    <cfRule type="cellIs" dxfId="52" priority="2" operator="equal">
      <formula>"Company Name"</formula>
    </cfRule>
  </conditionalFormatting>
  <conditionalFormatting sqref="B4:C4">
    <cfRule type="cellIs" dxfId="51" priority="3" operator="equal">
      <formula>"Company Name"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</vt:i4>
      </vt:variant>
    </vt:vector>
  </HeadingPairs>
  <TitlesOfParts>
    <vt:vector size="34" baseType="lpstr">
      <vt:lpstr>A1 - GC &amp; FEE</vt:lpstr>
      <vt:lpstr>Precon Breakout</vt:lpstr>
      <vt:lpstr>Ex B -Cost v GC v Fee Guideline</vt:lpstr>
      <vt:lpstr>UNIT PRICES </vt:lpstr>
      <vt:lpstr>Mgnt Wage Rates</vt:lpstr>
      <vt:lpstr>Field Wage Rates</vt:lpstr>
      <vt:lpstr>APP1</vt:lpstr>
      <vt:lpstr>APP2</vt:lpstr>
      <vt:lpstr>APP3</vt:lpstr>
      <vt:lpstr>APP4</vt:lpstr>
      <vt:lpstr>APP5</vt:lpstr>
      <vt:lpstr>CW-1</vt:lpstr>
      <vt:lpstr>CW-2</vt:lpstr>
      <vt:lpstr>CW-3</vt:lpstr>
      <vt:lpstr>CW-4</vt:lpstr>
      <vt:lpstr>CE-5</vt:lpstr>
      <vt:lpstr>CE-6</vt:lpstr>
      <vt:lpstr>CE-7</vt:lpstr>
      <vt:lpstr>CE-8</vt:lpstr>
      <vt:lpstr>JOURNEYMAN</vt:lpstr>
      <vt:lpstr>LEAD JOURNEYMAN</vt:lpstr>
      <vt:lpstr>FOREMAN</vt:lpstr>
      <vt:lpstr>LEAD FOREMAN</vt:lpstr>
      <vt:lpstr>GENERAL FOREMAN</vt:lpstr>
      <vt:lpstr>AREA FOREMAN</vt:lpstr>
      <vt:lpstr>JOURNEYMAN CABLE SPLICER</vt:lpstr>
      <vt:lpstr>Sheet21</vt:lpstr>
      <vt:lpstr>Sheet22</vt:lpstr>
      <vt:lpstr>Sheet23</vt:lpstr>
      <vt:lpstr>'A1 - GC &amp; FEE'!Print_Area</vt:lpstr>
      <vt:lpstr>'Ex B -Cost v GC v Fee Guideline'!Print_Area</vt:lpstr>
      <vt:lpstr>'Field Wage Rates'!Print_Area</vt:lpstr>
      <vt:lpstr>'Mgnt Wage Rates'!Print_Area</vt:lpstr>
      <vt:lpstr>'UNIT PRICES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Kevin</dc:creator>
  <cp:lastModifiedBy>Katherine Johnson</cp:lastModifiedBy>
  <cp:lastPrinted>2020-09-30T16:26:02Z</cp:lastPrinted>
  <dcterms:created xsi:type="dcterms:W3CDTF">2020-09-29T11:37:50Z</dcterms:created>
  <dcterms:modified xsi:type="dcterms:W3CDTF">2020-11-11T18:24:22Z</dcterms:modified>
</cp:coreProperties>
</file>